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tav - Sanace stropu - st..." sheetId="2" r:id="rId2"/>
    <sheet name="HK ON-oprava osvětle - Hr..." sheetId="3" r:id="rId3"/>
    <sheet name="Rozpočet_II.etapa - Rozpo..." sheetId="4" r:id="rId4"/>
    <sheet name="CD--SVODY-VNITRNI -  - CD...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'stav - Sanace stropu - st...'!$C$96:$K$275</definedName>
    <definedName name="_xlnm.Print_Area" localSheetId="1">'stav - Sanace stropu - st...'!$C$4:$J$36,'stav - Sanace stropu - st...'!$C$42:$J$78,'stav - Sanace stropu - st...'!$C$84:$K$275</definedName>
    <definedName name="_xlnm.Print_Titles" localSheetId="1">'stav - Sanace stropu - st...'!$96:$96</definedName>
    <definedName name="_xlnm._FilterDatabase" localSheetId="2" hidden="1">'HK ON-oprava osvětle - Hr...'!$C$83:$K$124</definedName>
    <definedName name="_xlnm.Print_Area" localSheetId="2">'HK ON-oprava osvětle - Hr...'!$C$4:$J$36,'HK ON-oprava osvětle - Hr...'!$C$42:$J$65,'HK ON-oprava osvětle - Hr...'!$C$71:$K$124</definedName>
    <definedName name="_xlnm.Print_Titles" localSheetId="2">'HK ON-oprava osvětle - Hr...'!$83:$83</definedName>
    <definedName name="_xlnm._FilterDatabase" localSheetId="3" hidden="1">'Rozpočet_II.etapa - Rozpo...'!$C$88:$K$132</definedName>
    <definedName name="_xlnm.Print_Area" localSheetId="3">'Rozpočet_II.etapa - Rozpo...'!$C$4:$J$36,'Rozpočet_II.etapa - Rozpo...'!$C$42:$J$70,'Rozpočet_II.etapa - Rozpo...'!$C$76:$K$132</definedName>
    <definedName name="_xlnm.Print_Titles" localSheetId="3">'Rozpočet_II.etapa - Rozpo...'!$88:$88</definedName>
    <definedName name="_xlnm._FilterDatabase" localSheetId="4" hidden="1">'CD--SVODY-VNITRNI -  - CD...'!$C$90:$K$194</definedName>
    <definedName name="_xlnm.Print_Area" localSheetId="4">'CD--SVODY-VNITRNI -  - CD...'!$C$4:$J$36,'CD--SVODY-VNITRNI -  - CD...'!$C$42:$J$72,'CD--SVODY-VNITRNI -  - CD...'!$C$78:$K$194</definedName>
    <definedName name="_xlnm.Print_Titles" localSheetId="4">'CD--SVODY-VNITRNI -  - CD...'!$90:$90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5"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5"/>
  <c r="BH185"/>
  <c r="BG185"/>
  <c r="BF185"/>
  <c r="T185"/>
  <c r="T184"/>
  <c r="R185"/>
  <c r="R184"/>
  <c r="P185"/>
  <c r="P184"/>
  <c r="BK185"/>
  <c r="BK184"/>
  <c r="J184"/>
  <c r="J185"/>
  <c r="BE185"/>
  <c r="J71"/>
  <c r="BI181"/>
  <c r="BH181"/>
  <c r="BG181"/>
  <c r="BF181"/>
  <c r="T181"/>
  <c r="R181"/>
  <c r="P181"/>
  <c r="BK181"/>
  <c r="J181"/>
  <c r="BE181"/>
  <c r="BI178"/>
  <c r="BH178"/>
  <c r="BG178"/>
  <c r="BF178"/>
  <c r="T178"/>
  <c r="T177"/>
  <c r="R178"/>
  <c r="R177"/>
  <c r="P178"/>
  <c r="P177"/>
  <c r="BK178"/>
  <c r="BK177"/>
  <c r="J177"/>
  <c r="J178"/>
  <c r="BE178"/>
  <c r="J70"/>
  <c r="BI174"/>
  <c r="BH174"/>
  <c r="BG174"/>
  <c r="BF174"/>
  <c r="T174"/>
  <c r="T173"/>
  <c r="R174"/>
  <c r="R173"/>
  <c r="P174"/>
  <c r="P173"/>
  <c r="BK174"/>
  <c r="BK173"/>
  <c r="J173"/>
  <c r="J174"/>
  <c r="BE174"/>
  <c r="J69"/>
  <c r="BI170"/>
  <c r="BH170"/>
  <c r="BG170"/>
  <c r="BF170"/>
  <c r="T170"/>
  <c r="R170"/>
  <c r="P170"/>
  <c r="BK170"/>
  <c r="J170"/>
  <c r="BE170"/>
  <c r="BI167"/>
  <c r="BH167"/>
  <c r="BG167"/>
  <c r="BF167"/>
  <c r="T167"/>
  <c r="T166"/>
  <c r="R167"/>
  <c r="R166"/>
  <c r="P167"/>
  <c r="P166"/>
  <c r="BK167"/>
  <c r="BK166"/>
  <c r="J166"/>
  <c r="J167"/>
  <c r="BE167"/>
  <c r="J68"/>
  <c r="BI163"/>
  <c r="BH163"/>
  <c r="BG163"/>
  <c r="BF163"/>
  <c r="T163"/>
  <c r="T162"/>
  <c r="R163"/>
  <c r="R162"/>
  <c r="P163"/>
  <c r="P162"/>
  <c r="BK163"/>
  <c r="BK162"/>
  <c r="J162"/>
  <c r="J163"/>
  <c r="BE163"/>
  <c r="J67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T150"/>
  <c r="R151"/>
  <c r="R150"/>
  <c r="P151"/>
  <c r="P150"/>
  <c r="BK151"/>
  <c r="BK150"/>
  <c r="J150"/>
  <c r="J151"/>
  <c r="BE151"/>
  <c r="J66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T144"/>
  <c r="T143"/>
  <c r="R145"/>
  <c r="R144"/>
  <c r="R143"/>
  <c r="P145"/>
  <c r="P144"/>
  <c r="P143"/>
  <c r="BK145"/>
  <c r="BK144"/>
  <c r="J144"/>
  <c r="BK143"/>
  <c r="J143"/>
  <c r="J145"/>
  <c r="BE145"/>
  <c r="J65"/>
  <c r="J64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63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6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T117"/>
  <c r="R118"/>
  <c r="R117"/>
  <c r="P118"/>
  <c r="P117"/>
  <c r="BK118"/>
  <c r="BK117"/>
  <c r="J117"/>
  <c r="J118"/>
  <c r="BE118"/>
  <c r="J61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T101"/>
  <c r="R102"/>
  <c r="R101"/>
  <c r="P102"/>
  <c r="P101"/>
  <c r="BK102"/>
  <c r="BK101"/>
  <c r="J101"/>
  <c r="J102"/>
  <c r="BE102"/>
  <c r="J60"/>
  <c r="BI98"/>
  <c r="BH98"/>
  <c r="BG98"/>
  <c r="BF98"/>
  <c r="T98"/>
  <c r="T97"/>
  <c r="R98"/>
  <c r="R97"/>
  <c r="P98"/>
  <c r="P97"/>
  <c r="BK98"/>
  <c r="BK97"/>
  <c r="J97"/>
  <c r="J98"/>
  <c r="BE98"/>
  <c r="J59"/>
  <c r="BI94"/>
  <c r="F34"/>
  <c i="1" r="BD55"/>
  <c i="5" r="BH94"/>
  <c r="F33"/>
  <c i="1" r="BC55"/>
  <c i="5" r="BG94"/>
  <c r="F32"/>
  <c i="1" r="BB55"/>
  <c i="5" r="BF94"/>
  <c r="J31"/>
  <c i="1" r="AW55"/>
  <c i="5" r="F31"/>
  <c i="1" r="BA55"/>
  <c i="5" r="T94"/>
  <c r="T93"/>
  <c r="T92"/>
  <c r="T91"/>
  <c r="R94"/>
  <c r="R93"/>
  <c r="R92"/>
  <c r="R91"/>
  <c r="P94"/>
  <c r="P93"/>
  <c r="P92"/>
  <c r="P91"/>
  <c i="1" r="AU55"/>
  <c i="5" r="BK94"/>
  <c r="BK93"/>
  <c r="J93"/>
  <c r="BK92"/>
  <c r="J92"/>
  <c r="BK91"/>
  <c r="J91"/>
  <c r="J56"/>
  <c r="J27"/>
  <c i="1" r="AG55"/>
  <c i="5" r="J94"/>
  <c r="BE94"/>
  <c r="J30"/>
  <c i="1" r="AV55"/>
  <c i="5" r="F30"/>
  <c i="1" r="AZ55"/>
  <c i="5" r="J58"/>
  <c r="J57"/>
  <c r="F85"/>
  <c r="E83"/>
  <c r="F49"/>
  <c r="E47"/>
  <c r="J36"/>
  <c r="J21"/>
  <c r="E21"/>
  <c r="J87"/>
  <c r="J51"/>
  <c r="J20"/>
  <c r="J18"/>
  <c r="E18"/>
  <c r="F88"/>
  <c r="F52"/>
  <c r="J17"/>
  <c r="J15"/>
  <c r="E15"/>
  <c r="F87"/>
  <c r="F51"/>
  <c r="J14"/>
  <c r="J12"/>
  <c r="J85"/>
  <c r="J49"/>
  <c r="E7"/>
  <c r="E81"/>
  <c r="E45"/>
  <c i="1" r="AY54"/>
  <c r="AX54"/>
  <c i="4"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T127"/>
  <c r="R128"/>
  <c r="R127"/>
  <c r="P128"/>
  <c r="P127"/>
  <c r="BK128"/>
  <c r="BK127"/>
  <c r="J127"/>
  <c r="J128"/>
  <c r="BE128"/>
  <c r="J69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68"/>
  <c r="BI121"/>
  <c r="BH121"/>
  <c r="BG121"/>
  <c r="BF121"/>
  <c r="T121"/>
  <c r="T120"/>
  <c r="R121"/>
  <c r="R120"/>
  <c r="P121"/>
  <c r="P120"/>
  <c r="BK121"/>
  <c r="BK120"/>
  <c r="J120"/>
  <c r="J121"/>
  <c r="BE121"/>
  <c r="J67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T113"/>
  <c r="R114"/>
  <c r="R113"/>
  <c r="P114"/>
  <c r="P113"/>
  <c r="BK114"/>
  <c r="BK113"/>
  <c r="J113"/>
  <c r="J114"/>
  <c r="BE114"/>
  <c r="J66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T109"/>
  <c r="R110"/>
  <c r="R109"/>
  <c r="P110"/>
  <c r="P109"/>
  <c r="BK110"/>
  <c r="BK109"/>
  <c r="J109"/>
  <c r="J110"/>
  <c r="BE110"/>
  <c r="J65"/>
  <c r="BI108"/>
  <c r="BH108"/>
  <c r="BG108"/>
  <c r="BF108"/>
  <c r="T108"/>
  <c r="T107"/>
  <c r="R108"/>
  <c r="R107"/>
  <c r="P108"/>
  <c r="P107"/>
  <c r="BK108"/>
  <c r="BK107"/>
  <c r="J107"/>
  <c r="J108"/>
  <c r="BE108"/>
  <c r="J64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63"/>
  <c r="BI103"/>
  <c r="BH103"/>
  <c r="BG103"/>
  <c r="BF103"/>
  <c r="T103"/>
  <c r="R103"/>
  <c r="P103"/>
  <c r="BK103"/>
  <c r="J103"/>
  <c r="BE103"/>
  <c r="BI102"/>
  <c r="BH102"/>
  <c r="BG102"/>
  <c r="BF102"/>
  <c r="T102"/>
  <c r="T101"/>
  <c r="R102"/>
  <c r="R101"/>
  <c r="P102"/>
  <c r="P101"/>
  <c r="BK102"/>
  <c r="BK101"/>
  <c r="J101"/>
  <c r="J102"/>
  <c r="BE102"/>
  <c r="J62"/>
  <c r="BI100"/>
  <c r="BH100"/>
  <c r="BG100"/>
  <c r="BF100"/>
  <c r="T100"/>
  <c r="T99"/>
  <c r="R100"/>
  <c r="R99"/>
  <c r="P100"/>
  <c r="P99"/>
  <c r="BK100"/>
  <c r="BK99"/>
  <c r="J99"/>
  <c r="J100"/>
  <c r="BE100"/>
  <c r="J61"/>
  <c r="BI98"/>
  <c r="BH98"/>
  <c r="BG98"/>
  <c r="BF98"/>
  <c r="T98"/>
  <c r="T97"/>
  <c r="R98"/>
  <c r="R97"/>
  <c r="P98"/>
  <c r="P97"/>
  <c r="BK98"/>
  <c r="BK97"/>
  <c r="J97"/>
  <c r="J98"/>
  <c r="BE98"/>
  <c r="J60"/>
  <c r="BI96"/>
  <c r="BH96"/>
  <c r="BG96"/>
  <c r="BF96"/>
  <c r="T96"/>
  <c r="T95"/>
  <c r="R96"/>
  <c r="R95"/>
  <c r="P96"/>
  <c r="P95"/>
  <c r="BK96"/>
  <c r="BK95"/>
  <c r="J95"/>
  <c r="J96"/>
  <c r="BE96"/>
  <c r="J59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F34"/>
  <c i="1" r="BD54"/>
  <c i="4" r="BH92"/>
  <c r="F33"/>
  <c i="1" r="BC54"/>
  <c i="4" r="BG92"/>
  <c r="F32"/>
  <c i="1" r="BB54"/>
  <c i="4" r="BF92"/>
  <c r="J31"/>
  <c i="1" r="AW54"/>
  <c i="4" r="F31"/>
  <c i="1" r="BA54"/>
  <c i="4" r="T92"/>
  <c r="T91"/>
  <c r="T90"/>
  <c r="T89"/>
  <c r="R92"/>
  <c r="R91"/>
  <c r="R90"/>
  <c r="R89"/>
  <c r="P92"/>
  <c r="P91"/>
  <c r="P90"/>
  <c r="P89"/>
  <c i="1" r="AU54"/>
  <c i="4" r="BK92"/>
  <c r="BK91"/>
  <c r="J91"/>
  <c r="BK90"/>
  <c r="J90"/>
  <c r="BK89"/>
  <c r="J89"/>
  <c r="J56"/>
  <c r="J27"/>
  <c i="1" r="AG54"/>
  <c i="4" r="J92"/>
  <c r="BE92"/>
  <c r="J30"/>
  <c i="1" r="AV54"/>
  <c i="4" r="F30"/>
  <c i="1" r="AZ54"/>
  <c i="4" r="J58"/>
  <c r="J57"/>
  <c r="F83"/>
  <c r="E81"/>
  <c r="F49"/>
  <c r="E47"/>
  <c r="J36"/>
  <c r="J21"/>
  <c r="E21"/>
  <c r="J85"/>
  <c r="J51"/>
  <c r="J20"/>
  <c r="J18"/>
  <c r="E18"/>
  <c r="F86"/>
  <c r="F52"/>
  <c r="J17"/>
  <c r="J15"/>
  <c r="E15"/>
  <c r="F85"/>
  <c r="F51"/>
  <c r="J14"/>
  <c r="J12"/>
  <c r="J83"/>
  <c r="J49"/>
  <c r="E7"/>
  <c r="E79"/>
  <c r="E45"/>
  <c i="1" r="AY53"/>
  <c r="AX53"/>
  <c i="3"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T121"/>
  <c r="R122"/>
  <c r="R121"/>
  <c r="P122"/>
  <c r="P121"/>
  <c r="BK122"/>
  <c r="BK121"/>
  <c r="J121"/>
  <c r="J122"/>
  <c r="BE122"/>
  <c r="J64"/>
  <c r="BI120"/>
  <c r="BH120"/>
  <c r="BG120"/>
  <c r="BF120"/>
  <c r="T120"/>
  <c r="T119"/>
  <c r="R120"/>
  <c r="R119"/>
  <c r="P120"/>
  <c r="P119"/>
  <c r="BK120"/>
  <c r="BK119"/>
  <c r="J119"/>
  <c r="J120"/>
  <c r="BE120"/>
  <c r="J63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T114"/>
  <c r="R115"/>
  <c r="R114"/>
  <c r="P115"/>
  <c r="P114"/>
  <c r="BK115"/>
  <c r="BK114"/>
  <c r="J114"/>
  <c r="J115"/>
  <c r="BE115"/>
  <c r="J62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1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60"/>
  <c r="BI103"/>
  <c r="BH103"/>
  <c r="BG103"/>
  <c r="BF103"/>
  <c r="T103"/>
  <c r="R103"/>
  <c r="P103"/>
  <c r="BK103"/>
  <c r="J103"/>
  <c r="BE103"/>
  <c r="BI102"/>
  <c r="BH102"/>
  <c r="BG102"/>
  <c r="BF102"/>
  <c r="T102"/>
  <c r="T101"/>
  <c r="R102"/>
  <c r="R101"/>
  <c r="P102"/>
  <c r="P101"/>
  <c r="BK102"/>
  <c r="BK101"/>
  <c r="J101"/>
  <c r="J102"/>
  <c r="BE102"/>
  <c r="J59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4"/>
  <c r="BH94"/>
  <c r="BG94"/>
  <c r="BF94"/>
  <c r="T94"/>
  <c r="T93"/>
  <c r="R94"/>
  <c r="R93"/>
  <c r="P94"/>
  <c r="P93"/>
  <c r="BK94"/>
  <c r="BK93"/>
  <c r="J93"/>
  <c r="J94"/>
  <c r="BE94"/>
  <c r="J58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6"/>
  <c r="F34"/>
  <c i="1" r="BD53"/>
  <c i="3" r="BH86"/>
  <c r="F33"/>
  <c i="1" r="BC53"/>
  <c i="3" r="BG86"/>
  <c r="F32"/>
  <c i="1" r="BB53"/>
  <c i="3" r="BF86"/>
  <c r="J31"/>
  <c i="1" r="AW53"/>
  <c i="3" r="F31"/>
  <c i="1" r="BA53"/>
  <c i="3" r="T86"/>
  <c r="T85"/>
  <c r="T84"/>
  <c r="R86"/>
  <c r="R85"/>
  <c r="R84"/>
  <c r="P86"/>
  <c r="P85"/>
  <c r="P84"/>
  <c i="1" r="AU53"/>
  <c i="3" r="BK86"/>
  <c r="BK85"/>
  <c r="J85"/>
  <c r="BK84"/>
  <c r="J84"/>
  <c r="J56"/>
  <c r="J27"/>
  <c i="1" r="AG53"/>
  <c i="3" r="J86"/>
  <c r="BE86"/>
  <c r="J30"/>
  <c i="1" r="AV53"/>
  <c i="3" r="F30"/>
  <c i="1" r="AZ53"/>
  <c i="3"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AY52"/>
  <c r="AX52"/>
  <c i="2" r="BI275"/>
  <c r="BH275"/>
  <c r="BG275"/>
  <c r="BF275"/>
  <c r="T275"/>
  <c r="R275"/>
  <c r="P275"/>
  <c r="BK275"/>
  <c r="J275"/>
  <c r="BE275"/>
  <c r="BI274"/>
  <c r="BH274"/>
  <c r="BG274"/>
  <c r="BF274"/>
  <c r="T274"/>
  <c r="T273"/>
  <c r="R274"/>
  <c r="R273"/>
  <c r="P274"/>
  <c r="P273"/>
  <c r="BK274"/>
  <c r="BK273"/>
  <c r="J273"/>
  <c r="J274"/>
  <c r="BE274"/>
  <c r="J77"/>
  <c r="BI272"/>
  <c r="BH272"/>
  <c r="BG272"/>
  <c r="BF272"/>
  <c r="T272"/>
  <c r="R272"/>
  <c r="P272"/>
  <c r="BK272"/>
  <c r="J272"/>
  <c r="BE272"/>
  <c r="BI271"/>
  <c r="BH271"/>
  <c r="BG271"/>
  <c r="BF271"/>
  <c r="T271"/>
  <c r="T270"/>
  <c r="R271"/>
  <c r="R270"/>
  <c r="P271"/>
  <c r="P270"/>
  <c r="BK271"/>
  <c r="BK270"/>
  <c r="J270"/>
  <c r="J271"/>
  <c r="BE271"/>
  <c r="J76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T266"/>
  <c r="R267"/>
  <c r="R266"/>
  <c r="P267"/>
  <c r="P266"/>
  <c r="BK267"/>
  <c r="BK266"/>
  <c r="J266"/>
  <c r="J267"/>
  <c r="BE267"/>
  <c r="J75"/>
  <c r="BI265"/>
  <c r="BH265"/>
  <c r="BG265"/>
  <c r="BF265"/>
  <c r="T265"/>
  <c r="R265"/>
  <c r="P265"/>
  <c r="BK265"/>
  <c r="J265"/>
  <c r="BE265"/>
  <c r="BI264"/>
  <c r="BH264"/>
  <c r="BG264"/>
  <c r="BF264"/>
  <c r="T264"/>
  <c r="T263"/>
  <c r="R264"/>
  <c r="R263"/>
  <c r="P264"/>
  <c r="P263"/>
  <c r="BK264"/>
  <c r="BK263"/>
  <c r="J263"/>
  <c r="J264"/>
  <c r="BE264"/>
  <c r="J74"/>
  <c r="BI262"/>
  <c r="BH262"/>
  <c r="BG262"/>
  <c r="BF262"/>
  <c r="T262"/>
  <c r="T261"/>
  <c r="R262"/>
  <c r="R261"/>
  <c r="P262"/>
  <c r="P261"/>
  <c r="BK262"/>
  <c r="BK261"/>
  <c r="J261"/>
  <c r="J262"/>
  <c r="BE262"/>
  <c r="J73"/>
  <c r="BI260"/>
  <c r="BH260"/>
  <c r="BG260"/>
  <c r="BF260"/>
  <c r="T260"/>
  <c r="T259"/>
  <c r="T258"/>
  <c r="R260"/>
  <c r="R259"/>
  <c r="R258"/>
  <c r="P260"/>
  <c r="P259"/>
  <c r="P258"/>
  <c r="BK260"/>
  <c r="BK259"/>
  <c r="J259"/>
  <c r="BK258"/>
  <c r="J258"/>
  <c r="J260"/>
  <c r="BE260"/>
  <c r="J72"/>
  <c r="J71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41"/>
  <c r="BH241"/>
  <c r="BG241"/>
  <c r="BF241"/>
  <c r="T241"/>
  <c r="T240"/>
  <c r="R241"/>
  <c r="R240"/>
  <c r="P241"/>
  <c r="P240"/>
  <c r="BK241"/>
  <c r="BK240"/>
  <c r="J240"/>
  <c r="J241"/>
  <c r="BE241"/>
  <c r="J7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21"/>
  <c r="BH221"/>
  <c r="BG221"/>
  <c r="BF221"/>
  <c r="T221"/>
  <c r="T220"/>
  <c r="R221"/>
  <c r="R220"/>
  <c r="P221"/>
  <c r="P220"/>
  <c r="BK221"/>
  <c r="BK220"/>
  <c r="J220"/>
  <c r="J221"/>
  <c r="BE221"/>
  <c r="J69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4"/>
  <c r="BH214"/>
  <c r="BG214"/>
  <c r="BF214"/>
  <c r="T214"/>
  <c r="T213"/>
  <c r="R214"/>
  <c r="R213"/>
  <c r="P214"/>
  <c r="P213"/>
  <c r="BK214"/>
  <c r="BK213"/>
  <c r="J213"/>
  <c r="J214"/>
  <c r="BE214"/>
  <c r="J68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T209"/>
  <c r="R210"/>
  <c r="R209"/>
  <c r="P210"/>
  <c r="P209"/>
  <c r="BK210"/>
  <c r="BK209"/>
  <c r="J209"/>
  <c r="J210"/>
  <c r="BE210"/>
  <c r="J67"/>
  <c r="BI208"/>
  <c r="BH208"/>
  <c r="BG208"/>
  <c r="BF208"/>
  <c r="T208"/>
  <c r="R208"/>
  <c r="P208"/>
  <c r="BK208"/>
  <c r="J208"/>
  <c r="BE208"/>
  <c r="BI205"/>
  <c r="BH205"/>
  <c r="BG205"/>
  <c r="BF205"/>
  <c r="T205"/>
  <c r="T204"/>
  <c r="R205"/>
  <c r="R204"/>
  <c r="P205"/>
  <c r="P204"/>
  <c r="BK205"/>
  <c r="BK204"/>
  <c r="J204"/>
  <c r="J205"/>
  <c r="BE205"/>
  <c r="J66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0"/>
  <c r="BH190"/>
  <c r="BG190"/>
  <c r="BF190"/>
  <c r="T190"/>
  <c r="T189"/>
  <c r="R190"/>
  <c r="R189"/>
  <c r="P190"/>
  <c r="P189"/>
  <c r="BK190"/>
  <c r="BK189"/>
  <c r="J189"/>
  <c r="J190"/>
  <c r="BE190"/>
  <c r="J65"/>
  <c r="BI188"/>
  <c r="BH188"/>
  <c r="BG188"/>
  <c r="BF188"/>
  <c r="T188"/>
  <c r="R188"/>
  <c r="P188"/>
  <c r="BK188"/>
  <c r="J188"/>
  <c r="BE188"/>
  <c r="BI187"/>
  <c r="BH187"/>
  <c r="BG187"/>
  <c r="BF187"/>
  <c r="T187"/>
  <c r="T186"/>
  <c r="R187"/>
  <c r="R186"/>
  <c r="P187"/>
  <c r="P186"/>
  <c r="BK187"/>
  <c r="BK186"/>
  <c r="J186"/>
  <c r="J187"/>
  <c r="BE187"/>
  <c r="J64"/>
  <c r="BI185"/>
  <c r="BH185"/>
  <c r="BG185"/>
  <c r="BF185"/>
  <c r="T185"/>
  <c r="T184"/>
  <c r="T183"/>
  <c r="R185"/>
  <c r="R184"/>
  <c r="R183"/>
  <c r="P185"/>
  <c r="P184"/>
  <c r="P183"/>
  <c r="BK185"/>
  <c r="BK184"/>
  <c r="J184"/>
  <c r="BK183"/>
  <c r="J183"/>
  <c r="J185"/>
  <c r="BE185"/>
  <c r="J63"/>
  <c r="J62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T176"/>
  <c r="R177"/>
  <c r="R176"/>
  <c r="P177"/>
  <c r="P176"/>
  <c r="BK177"/>
  <c r="BK176"/>
  <c r="J176"/>
  <c r="J177"/>
  <c r="BE177"/>
  <c r="J61"/>
  <c r="BI175"/>
  <c r="BH175"/>
  <c r="BG175"/>
  <c r="BF175"/>
  <c r="T175"/>
  <c r="T174"/>
  <c r="R175"/>
  <c r="R174"/>
  <c r="P175"/>
  <c r="P174"/>
  <c r="BK175"/>
  <c r="BK174"/>
  <c r="J174"/>
  <c r="J175"/>
  <c r="BE175"/>
  <c r="J60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9"/>
  <c r="BH119"/>
  <c r="BG119"/>
  <c r="BF119"/>
  <c r="T119"/>
  <c r="T118"/>
  <c r="R119"/>
  <c r="R118"/>
  <c r="P119"/>
  <c r="P118"/>
  <c r="BK119"/>
  <c r="BK118"/>
  <c r="J118"/>
  <c r="J119"/>
  <c r="BE119"/>
  <c r="J59"/>
  <c r="BI113"/>
  <c r="BH113"/>
  <c r="BG113"/>
  <c r="BF113"/>
  <c r="T113"/>
  <c r="R113"/>
  <c r="P113"/>
  <c r="BK113"/>
  <c r="J113"/>
  <c r="BE113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F34"/>
  <c i="1" r="BD52"/>
  <c i="2" r="BH100"/>
  <c r="F33"/>
  <c i="1" r="BC52"/>
  <c i="2" r="BG100"/>
  <c r="F32"/>
  <c i="1" r="BB52"/>
  <c i="2" r="BF100"/>
  <c r="J31"/>
  <c i="1" r="AW52"/>
  <c i="2" r="F31"/>
  <c i="1" r="BA52"/>
  <c i="2" r="T100"/>
  <c r="T99"/>
  <c r="T98"/>
  <c r="T97"/>
  <c r="R100"/>
  <c r="R99"/>
  <c r="R98"/>
  <c r="R97"/>
  <c r="P100"/>
  <c r="P99"/>
  <c r="P98"/>
  <c r="P97"/>
  <c i="1" r="AU52"/>
  <c i="2" r="BK100"/>
  <c r="BK99"/>
  <c r="J99"/>
  <c r="BK98"/>
  <c r="J98"/>
  <c r="BK97"/>
  <c r="J97"/>
  <c r="J56"/>
  <c r="J27"/>
  <c i="1" r="AG52"/>
  <c i="2" r="J100"/>
  <c r="BE100"/>
  <c r="J30"/>
  <c i="1" r="AV52"/>
  <c i="2" r="F30"/>
  <c i="1" r="AZ52"/>
  <c i="2" r="J58"/>
  <c r="J57"/>
  <c r="F91"/>
  <c r="E89"/>
  <c r="F49"/>
  <c r="E47"/>
  <c r="J36"/>
  <c r="J21"/>
  <c r="E21"/>
  <c r="J93"/>
  <c r="J51"/>
  <c r="J20"/>
  <c r="J18"/>
  <c r="E18"/>
  <c r="F94"/>
  <c r="F52"/>
  <c r="J17"/>
  <c r="J15"/>
  <c r="E15"/>
  <c r="F93"/>
  <c r="F51"/>
  <c r="J14"/>
  <c r="J12"/>
  <c r="J91"/>
  <c r="J49"/>
  <c r="E7"/>
  <c r="E87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<sst xmlns="http://schemas.openxmlformats.org/spreadsheetml/2006/main">
  <si>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</si>
  <si>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</si>
  <si>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</si>
  <si>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</si>
  <si>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</si>
  <si>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</si>
  <si>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</si>
  <si>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{b6813b8c-7a60-42fd-a5de-b91ce7551dd3}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</si>
  <si>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</si>
  <si>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</si>
  <si>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</si>
  <si>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</si>
  <si>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</si>
  <si>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</si>
  <si>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</si>
  <si>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</si>
  <si>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2018_06_08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</si>
  <si>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</si>
  <si>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</si>
  <si>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Hradec Králové ON - oprava (vnitřní omítky, osvětlení a dešťové svody)</t>
  </si>
  <si>
    <t>KSO:</t>
  </si>
  <si>
    <t/>
  </si>
  <si>
    <t>CC-CZ:</t>
  </si>
  <si>
    <t>Místo:</t>
  </si>
  <si>
    <t>Hradec Králové</t>
  </si>
  <si>
    <t>Datum:</t>
  </si>
  <si>
    <t>8. 6. 2018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</si>
  <si>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</si>
  <si>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</si>
  <si>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</si>
  <si>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</si>
  <si>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</si>
  <si>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</si>
  <si>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</si>
  <si>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</si>
  <si>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</si>
  <si>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</si>
  <si>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</si>
  <si>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</si>
  <si>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</si>
  <si>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</si>
  <si>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</si>
  <si>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</si>
  <si>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</si>
  <si>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</si>
  <si>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</si>
  <si>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</si>
  <si>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</si>
  <si>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</si>
  <si>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</si>
  <si>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</si>
  <si>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</si>
  <si>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</si>
  <si>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</si>
  <si>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</si>
  <si>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</si>
  <si>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</si>
  <si>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</si>
  <si>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</si>
  <si>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</si>
  <si>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</si>
  <si>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</si>
  <si>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</si>
  <si>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</si>
  <si>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</si>
  <si>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</si>
  <si>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</si>
  <si>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</si>
  <si>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</si>
  <si>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</si>
  <si>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</si>
  <si>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</si>
  <si>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</si>
  <si>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</si>
  <si>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</si>
  <si>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stav - Sanace stropu</t>
  </si>
  <si>
    <t>stav - Sanace stropu haly...</t>
  </si>
  <si>
    <t>STA</t>
  </si>
  <si>
    <t>1</t>
  </si>
  <si>
    <t>{a505a5f6-4198-4738-a354-e510c5fcf9df}</t>
  </si>
  <si>
    <t>2</t>
  </si>
  <si>
    <t>HK ON-oprava osvětle</t>
  </si>
  <si>
    <t>Hradec Králové ON - oprava (osvětlení VPP)</t>
  </si>
  <si>
    <t>{8fa078d3-9757-4115-a41b-ac911f67c9f2}</t>
  </si>
  <si>
    <t>Rozpočet_II.etapa</t>
  </si>
  <si>
    <t>{16ffc2ec-a8fa-47d4-aec7-e3d61d3357a2}</t>
  </si>
  <si>
    <t xml:space="preserve">CD--SVODY-VNITRNI - </t>
  </si>
  <si>
    <t>CD--SVODY-VNITRNI - VÝMĚN...</t>
  </si>
  <si>
    <t>{47f2c2b0-1c32-4201-aa40-2a259c370fa9}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</si>
  <si>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</si>
  <si>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</si>
  <si>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</si>
  <si>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</si>
  <si>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</si>
  <si>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</si>
  <si>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</si>
  <si>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stav - Sanace stropu - stav - Sanace stropu haly...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</si>
  <si>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</si>
  <si>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</si>
  <si>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</si>
  <si>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</si>
  <si>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</si>
  <si>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</si>
  <si>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</si>
  <si>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</si>
  <si>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</si>
  <si>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 xml:space="preserve">    997 - Přesun sutě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</si>
  <si>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</si>
  <si>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</si>
  <si>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</si>
  <si>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</si>
  <si>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</si>
  <si>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</si>
  <si>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</si>
  <si>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</si>
  <si>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787 - Dokončovací práce - zasklívání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</si>
  <si>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</si>
  <si>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</si>
  <si>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</si>
  <si>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</si>
  <si>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</si>
  <si>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</si>
  <si>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</si>
  <si>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</si>
  <si>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</si>
  <si>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</si>
  <si>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</si>
  <si>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</si>
  <si>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</si>
  <si>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</si>
  <si>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</si>
  <si>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</si>
  <si>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</si>
  <si>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</si>
  <si>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</si>
  <si>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</si>
  <si>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</si>
  <si>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</si>
  <si>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</si>
  <si>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</si>
  <si>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</si>
  <si>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</si>
  <si>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</si>
  <si>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6123001</t>
  </si>
  <si>
    <t>Zpevnění nosného zdiva a omítek napuštěním pomocí minerálního, čistého křemičitanu (fixativu), který hloubkově zpevňuje porézní, drolivé nebo sprašující materiály, bez omezení difuze. Koncentrace/ředění přípravku je obecně doporučeno cca 1:1-2 s vodou</t>
  </si>
  <si>
    <t>M2</t>
  </si>
  <si>
    <t>4</t>
  </si>
  <si>
    <t>6123002</t>
  </si>
  <si>
    <t>Doplnění nových vrstev jádrových omítek čistě vápennou jádrovou omítkou na bázi písku, bílého a hydraulického vápna s plnivem cca 0-3 mm ve skladbě adhezní postřik, vyrovnávací vrstva a finální vrstva. Z těchto omítek budou rovněž „vytaženy“ všechny potřebné profilace na římsách</t>
  </si>
  <si>
    <t>3</t>
  </si>
  <si>
    <t>6123002.1</t>
  </si>
  <si>
    <t>6123005</t>
  </si>
  <si>
    <t>Finální povrchová úprava - nátěr minerální silikátovou barvu s fotokatalickým efektem MINOX® snižujícím obsah škodlivin a neutralizací pachů</t>
  </si>
  <si>
    <t>8</t>
  </si>
  <si>
    <t>5</t>
  </si>
  <si>
    <t>6125001</t>
  </si>
  <si>
    <t>Finální omítková vrstva</t>
  </si>
  <si>
    <t>10</t>
  </si>
  <si>
    <t>619991011</t>
  </si>
  <si>
    <t>Zakrytí vnitřních ploch před znečištěním včetně pozdějšího odkrytí konstrukcí a prvků obalením fólií a přelepením páskou</t>
  </si>
  <si>
    <t>CS ÚRS 2017 01</t>
  </si>
  <si>
    <t>12</t>
  </si>
  <si>
    <t>VV</t>
  </si>
  <si>
    <t xml:space="preserve">"p1"  1,5*2,4+2,1*0,8*4</t>
  </si>
  <si>
    <t xml:space="preserve">"p2"  1,5*2,4+1,3*2*5+6*3,8</t>
  </si>
  <si>
    <t xml:space="preserve">"p3"  2,1*0,8*4</t>
  </si>
  <si>
    <t xml:space="preserve">"p4"  1,3*2*5+6*3,8+2,8*2,1*2</t>
  </si>
  <si>
    <t xml:space="preserve">"p5"  2,1*0,8*14+6,15*10,9+11,3*6+3,7*2,3*10</t>
  </si>
  <si>
    <t xml:space="preserve">"p6"  3,7*2,3*10+2,1*0,8*14+11,3*6,05</t>
  </si>
  <si>
    <t>Součet</t>
  </si>
  <si>
    <t>7</t>
  </si>
  <si>
    <t>632481213</t>
  </si>
  <si>
    <t>Separační vrstva k oddělení podlahových vrstev z polyetylénové fólie</t>
  </si>
  <si>
    <t>14</t>
  </si>
  <si>
    <t>1913,313</t>
  </si>
  <si>
    <t>1914</t>
  </si>
  <si>
    <t>9</t>
  </si>
  <si>
    <t>Ostatní konstrukce a práce, bourání</t>
  </si>
  <si>
    <t>919726122</t>
  </si>
  <si>
    <t>Geotextilie netkaná pro ochranu, separaci nebo filtraci měrná hmotnost přes 200 do 300 g/m2</t>
  </si>
  <si>
    <t>16</t>
  </si>
  <si>
    <t>941111131</t>
  </si>
  <si>
    <t xml:space="preserve">Montáž lešení řadového trubkového lehkého pracovního s podlahami  s provozním zatížením tř. 3 do 200 kg/m2 šířky tř. W12 přes 1,2 do 1,5 m, výšky do 10 m</t>
  </si>
  <si>
    <t>m2</t>
  </si>
  <si>
    <t>CS ÚRS 2018 01</t>
  </si>
  <si>
    <t>18</t>
  </si>
  <si>
    <t>(10,45+1,5*2)*6,1+(10,76+1,5*2)*6+(10,67+1,5*2)*6+(11+1,5*2)*6</t>
  </si>
  <si>
    <t>941111231</t>
  </si>
  <si>
    <t xml:space="preserve">Montáž lešení řadového trubkového lehkého pracovního s podlahami  s provozním zatížením tř. 3 do 200 kg/m2 Příplatek za první a každý další den použití lešení k ceně -1131</t>
  </si>
  <si>
    <t>20</t>
  </si>
  <si>
    <t>11</t>
  </si>
  <si>
    <t>941111831</t>
  </si>
  <si>
    <t xml:space="preserve">Demontáž lešení řadového trubkového lehkého pracovního s podlahami  s provozním zatížením tř. 3 do 200 kg/m2 šířky tř. W12 přes 1,2 do 1,5 m, výšky do 10 m</t>
  </si>
  <si>
    <t>22</t>
  </si>
  <si>
    <t>943221111</t>
  </si>
  <si>
    <t>Montáž lešení prostorového rámového těžkého pracovního s podlahami s provozním zatížením tř. 4 do 300 kg/m2, výšky do 10 m</t>
  </si>
  <si>
    <t>m3</t>
  </si>
  <si>
    <t>24</t>
  </si>
  <si>
    <t>13</t>
  </si>
  <si>
    <t>943221211</t>
  </si>
  <si>
    <t>Montáž lešení prostorového rámového těžkého pracovního s podlahami Příplatek za první a každý další den použití lešení k ceně -1111</t>
  </si>
  <si>
    <t>26</t>
  </si>
  <si>
    <t>943221811</t>
  </si>
  <si>
    <t>Demontáž lešení prostorového rámového těžkého pracovního s podlahami s provozním zatížením tř. 4 do 300 kg/m2, výšky do 10 m</t>
  </si>
  <si>
    <t>28</t>
  </si>
  <si>
    <t>943321121</t>
  </si>
  <si>
    <t>Montáž lešení prostorového modulového těžkého pracovního nebo podpěrného bez podlah s provozním zatížením tř. 5 přes 300 do 450 kg/m2, výšky do 10 m</t>
  </si>
  <si>
    <t>M3</t>
  </si>
  <si>
    <t>30</t>
  </si>
  <si>
    <t>943321221</t>
  </si>
  <si>
    <t>Montáž lešení prostorového modulového těžkého pracovního nebo podpěrného bez podlah Příplatek za první a každý další den použití lešení k ceně -1121</t>
  </si>
  <si>
    <t>32</t>
  </si>
  <si>
    <t>17</t>
  </si>
  <si>
    <t>943321821</t>
  </si>
  <si>
    <t>Demontáž lešení prostorového modulového těžkého pracovního nebo podpěrného bez podlah s provozním zatížením tř. 5 přes 300 do 450 kg/m2, výšky do 10 m</t>
  </si>
  <si>
    <t>34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</si>
  <si>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</si>
  <si>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</si>
  <si>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36</t>
  </si>
  <si>
    <t>19</t>
  </si>
  <si>
    <t>95333301</t>
  </si>
  <si>
    <t>Stěnová dilatace s Al krytem v odstínu nátěru omítky, š. do 50mm, vč protipožární ucpávka na tl. 50mm, akustická bariera 50</t>
  </si>
  <si>
    <t>M</t>
  </si>
  <si>
    <t>38</t>
  </si>
  <si>
    <t>95333302</t>
  </si>
  <si>
    <t>Stropní dilatace s Al krytem v odstínu nátěru omítky, š. do 50mm</t>
  </si>
  <si>
    <t>40</t>
  </si>
  <si>
    <t>953943112</t>
  </si>
  <si>
    <t>Osazování drobných kovových předmětů výrobků ostatních jinde neuvedených do vynechaných či vysekaných kapes zdiva, se zajištěním polohy se zalitím maltou cementovou, hmotnosti přes 1 do 5 kg/kus</t>
  </si>
  <si>
    <t>KUS</t>
  </si>
  <si>
    <t>42</t>
  </si>
  <si>
    <t xml:space="preserve">"E.1.1.15"  4</t>
  </si>
  <si>
    <t>55399014</t>
  </si>
  <si>
    <t>Kotevní desky do zdiva dle det E.1.1.15 vč závit tyčí</t>
  </si>
  <si>
    <t>44</t>
  </si>
  <si>
    <t>23</t>
  </si>
  <si>
    <t>9539501</t>
  </si>
  <si>
    <t>Přemístění stáv mobiliáře a po ukončení prací návrat na původní místo</t>
  </si>
  <si>
    <t>KČ</t>
  </si>
  <si>
    <t>46</t>
  </si>
  <si>
    <t>9539502</t>
  </si>
  <si>
    <t>Přemístění ukazatelů odjezdů a příjezdů při zachování provozu, po ukončení prací návrat na původní místo</t>
  </si>
  <si>
    <t>kpl</t>
  </si>
  <si>
    <t>48</t>
  </si>
  <si>
    <t>25</t>
  </si>
  <si>
    <t>9539503</t>
  </si>
  <si>
    <t xml:space="preserve">Přemístění rozhlasu (hlásičů),  zachování provozu, po ukončení prací návrat na původní místo</t>
  </si>
  <si>
    <t>hod</t>
  </si>
  <si>
    <t>50</t>
  </si>
  <si>
    <t>9539504</t>
  </si>
  <si>
    <t xml:space="preserve">Přemístění bezpečnostních kamer,  zachování provozu, po ukončení prací návrat na původní místo</t>
  </si>
  <si>
    <t>52</t>
  </si>
  <si>
    <t>27</t>
  </si>
  <si>
    <t>9539505</t>
  </si>
  <si>
    <t xml:space="preserve">Přemístění ukazatelů jednotného času,  zachování provozu, po ukončení prací návrat na původní místo</t>
  </si>
  <si>
    <t>54</t>
  </si>
  <si>
    <t>9539506</t>
  </si>
  <si>
    <t>Dmtž ostatních zařízení a konstrukcí (osvětlení, konzoly, výzdoba apod), oprava výrobků, skladování, po ukončení prací návrat na původní místo</t>
  </si>
  <si>
    <t>56</t>
  </si>
  <si>
    <t>29</t>
  </si>
  <si>
    <t>9539507</t>
  </si>
  <si>
    <t xml:space="preserve">Informační provizorní panel - Příjez Odjezd -  vlaků</t>
  </si>
  <si>
    <t>58</t>
  </si>
  <si>
    <t>89</t>
  </si>
  <si>
    <t>9539508</t>
  </si>
  <si>
    <t>Ochrana, vyvěšení a manipulace se stávajícími datovými a telefonními rozvody a Wi-Fi</t>
  </si>
  <si>
    <t>60</t>
  </si>
  <si>
    <t>9660753</t>
  </si>
  <si>
    <t>Demontáž ochranných sítí v kovovém rámu upevněných pod stropem</t>
  </si>
  <si>
    <t>62</t>
  </si>
  <si>
    <t>31</t>
  </si>
  <si>
    <t>975053131</t>
  </si>
  <si>
    <t>Víceřadové podchycení stropů pro osazení nosníků dřevěnou výztuhou v. podchycení do 3,5 m a při zatížení hmotností do 800 kg/m2</t>
  </si>
  <si>
    <t>64</t>
  </si>
  <si>
    <t xml:space="preserve">"suterén"  3*(36*2+57)</t>
  </si>
  <si>
    <t>97507311</t>
  </si>
  <si>
    <t>Jednostranné podchycení konstrukce markýzy pro lešení</t>
  </si>
  <si>
    <t>m</t>
  </si>
  <si>
    <t>66</t>
  </si>
  <si>
    <t>(10,45+10,76+10,67+11+1,5*8)*3</t>
  </si>
  <si>
    <t>33</t>
  </si>
  <si>
    <t>978013141</t>
  </si>
  <si>
    <t>Otlučení vápenných nebo vápenocementových omítek vnitřních ploch stěn s vyškrabáním spar, s očištěním zdiva, v rozsahu přes 10 do 30 %</t>
  </si>
  <si>
    <t>68</t>
  </si>
  <si>
    <t>97801319</t>
  </si>
  <si>
    <t>Otlučení (osekání) vnitřní sádrové omítky stěn v rozsahu do 100 %</t>
  </si>
  <si>
    <t>70</t>
  </si>
  <si>
    <t>35</t>
  </si>
  <si>
    <t>978023411</t>
  </si>
  <si>
    <t>Vyškrabání cementové malty ze spár zdiva cihelného mimo komínového</t>
  </si>
  <si>
    <t>72</t>
  </si>
  <si>
    <t>9780351</t>
  </si>
  <si>
    <t>Odstranění starých vrstev nátěrů a sádrových finalizačních vrstev – mechanicky - v rozsahu do 100%</t>
  </si>
  <si>
    <t>74</t>
  </si>
  <si>
    <t xml:space="preserve">"A - na zděných konstrukcích"  (1558,45-239,94)*1,08 " ustupující plochy"</t>
  </si>
  <si>
    <t xml:space="preserve">"B - na betonových konstrukcích"  (470,45+822,1)*1,08</t>
  </si>
  <si>
    <t xml:space="preserve">"C - na zděných konstrukcích s finální sádrovou omítkou"  239,94*1,08</t>
  </si>
  <si>
    <t>37</t>
  </si>
  <si>
    <t>985112111</t>
  </si>
  <si>
    <t>Odsekání degradovaného betonu stěn, tloušťky do 10 mm</t>
  </si>
  <si>
    <t>76</t>
  </si>
  <si>
    <t>985131211</t>
  </si>
  <si>
    <t>Očištění ploch stěn, rubu kleneb a podlah tryskání pískem sušeným</t>
  </si>
  <si>
    <t>78</t>
  </si>
  <si>
    <t>39</t>
  </si>
  <si>
    <t>985131411</t>
  </si>
  <si>
    <t>Očištění ploch stěn, rubu kleneb a podlah vysušení stlačeným vzduchem</t>
  </si>
  <si>
    <t>80</t>
  </si>
  <si>
    <t>9851411</t>
  </si>
  <si>
    <t>Vyčištění dilatačních spár</t>
  </si>
  <si>
    <t>82</t>
  </si>
  <si>
    <t>48.96+47.8</t>
  </si>
  <si>
    <t>41</t>
  </si>
  <si>
    <t>985311111</t>
  </si>
  <si>
    <t>Reprofilace betonu sanačními maltami na cementové bázi ručně stěn, tloušťky do 60 mm. Lokální reprofilace, případně plošné srovnání větších nerovností pomocí hrubé správkové malty. Nanesení bude provedeno mokrým torkretem v tloušťce 6-60 mm do minerálního adhezního můstku. Pokud bude potřeba provést celoplošné srovnání, bude tvar konstrukce zajištěn osazenými svislými omítníky, podle kterých se provede hrubé srovnání povrchu.</t>
  </si>
  <si>
    <t>84</t>
  </si>
  <si>
    <t>985321111</t>
  </si>
  <si>
    <t>Ochranný nátěr betonářské výztuže 1 vrstva tloušťky 1 mm na cementové bázi stěn, líce kleneb a podhledů. Výztuž ošetřena ve dvou vrstvách minerální protikorozní ochranou</t>
  </si>
  <si>
    <t>86</t>
  </si>
  <si>
    <t>43</t>
  </si>
  <si>
    <t>985422131</t>
  </si>
  <si>
    <t>Injektáž trhlin v betonových nebo železobetonových konstrukcích nízkotlaká do 0,6 MP s injektážními jehlami vloženými do vrtů včetně jejich vyvrtání epoxidovou injektážní hmotou šířka trhlin přes 1 do 2 mm do 100 mm tloušťka konstrukce</t>
  </si>
  <si>
    <t>88</t>
  </si>
  <si>
    <t>998</t>
  </si>
  <si>
    <t>Přesun hmot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</si>
  <si>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</si>
  <si>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</si>
  <si>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t</t>
  </si>
  <si>
    <t>90</t>
  </si>
  <si>
    <t>997</t>
  </si>
  <si>
    <t>Přesun sutě</t>
  </si>
  <si>
    <t>45</t>
  </si>
  <si>
    <t>997013153</t>
  </si>
  <si>
    <t>Vnitrostaveništní doprava suti a vybouraných hmot vodorovně do 50 m svisle s omezením mechanizace pro budovy a haly výšky přes 9 do 12 m</t>
  </si>
  <si>
    <t>T</t>
  </si>
  <si>
    <t>92</t>
  </si>
  <si>
    <t>997013501</t>
  </si>
  <si>
    <t>Odvoz suti a vybouraných hmot na skládku nebo meziskládku se složením, na vzdálenost do 1 km</t>
  </si>
  <si>
    <t>94</t>
  </si>
  <si>
    <t>47</t>
  </si>
  <si>
    <t>997013509</t>
  </si>
  <si>
    <t>Odvoz suti a vybouraných hmot na skládku nebo meziskládku se složením, na vzdálenost Příplatek k ceně za každý další i započatý 1 km přes 1 km</t>
  </si>
  <si>
    <t>96</t>
  </si>
  <si>
    <t>228,567*20 "Přepočtené koeficientem množství</t>
  </si>
  <si>
    <t>997013831</t>
  </si>
  <si>
    <t>Poplatek za uložení stavebního odpadu na skládce (skládkovné) směsného</t>
  </si>
  <si>
    <t>98</t>
  </si>
  <si>
    <t>PSV</t>
  </si>
  <si>
    <t>Práce a dodávky PSV</t>
  </si>
  <si>
    <t>741</t>
  </si>
  <si>
    <t>Elektroinstalace - silnoproud</t>
  </si>
  <si>
    <t>49</t>
  </si>
  <si>
    <t>334335</t>
  </si>
  <si>
    <t>Provizorní osvětlení odbavovací haly (dle výpočtu osvětlení - 57 světel, připojovací kabeláž, ovládací rozvaděč)</t>
  </si>
  <si>
    <t>100</t>
  </si>
  <si>
    <t>742</t>
  </si>
  <si>
    <t>Elektroinstalace - slaboproud</t>
  </si>
  <si>
    <t>742110104</t>
  </si>
  <si>
    <t>Montáž kabelového žlabu drátěného 250/100 mm</t>
  </si>
  <si>
    <t>102</t>
  </si>
  <si>
    <t>51</t>
  </si>
  <si>
    <t>34575</t>
  </si>
  <si>
    <t>žlab kabelový pozinkovaný drátěný 250/50</t>
  </si>
  <si>
    <t>104</t>
  </si>
  <si>
    <t>762</t>
  </si>
  <si>
    <t>Konstrukce tesařské</t>
  </si>
  <si>
    <t>762431013</t>
  </si>
  <si>
    <t>Obložení stěn z dřevoštěpkových desek [OSB] přibíjených na sraz, tloušťky desky 15 mm</t>
  </si>
  <si>
    <t>106</t>
  </si>
  <si>
    <t xml:space="preserve">"obklad věží - E1.1.14"  830</t>
  </si>
  <si>
    <t>53</t>
  </si>
  <si>
    <t>762439001</t>
  </si>
  <si>
    <t>Obložení stěn montáž roštu podkladového</t>
  </si>
  <si>
    <t>108</t>
  </si>
  <si>
    <t>605161000</t>
  </si>
  <si>
    <t>řezivo smrkové sušené tl. 30mm</t>
  </si>
  <si>
    <t>110</t>
  </si>
  <si>
    <t>700*0.05*0.1*1.15</t>
  </si>
  <si>
    <t>55</t>
  </si>
  <si>
    <t>762495000</t>
  </si>
  <si>
    <t>Spojovací prostředky olištování spár, obložení stropů, střešních podhledů a stěn hřebíky, vruty</t>
  </si>
  <si>
    <t>112</t>
  </si>
  <si>
    <t>762511202</t>
  </si>
  <si>
    <t>Podlahové konstrukce podkladové z dřevoštěpkových desek [OSB] jednovrstvých šroubovaných na sraz, tloušťky desky 25 mm</t>
  </si>
  <si>
    <t>114</t>
  </si>
  <si>
    <t>57</t>
  </si>
  <si>
    <t>762511201</t>
  </si>
  <si>
    <t>Podlahové konstrukce podkladové z dřevoštěpkových desek [OSB] jednovrstvých šroubovaných na sraz, tloušťky desky 15 mm</t>
  </si>
  <si>
    <t>116</t>
  </si>
  <si>
    <t>"pracovní podlaha nad 1np" 1740*1,1</t>
  </si>
  <si>
    <t>762595001</t>
  </si>
  <si>
    <t>Spojovací prostředky podlah a podkladových konstrukcí hřebíky, vruty</t>
  </si>
  <si>
    <t>118</t>
  </si>
  <si>
    <t>59</t>
  </si>
  <si>
    <t>998762102</t>
  </si>
  <si>
    <t>Přesun hmot pro konstrukce tesařské stanovený z hmotnosti přesunovaného materiálu vodorovná dopravní vzdálenost do 50 m v objektech výšky přes 6 do 12 m</t>
  </si>
  <si>
    <t>120</t>
  </si>
  <si>
    <t>763</t>
  </si>
  <si>
    <t>Konstrukce suché výstavby</t>
  </si>
  <si>
    <t>763211127</t>
  </si>
  <si>
    <t>Příčka ze sádrovláknitých desek s nosnou konstrukcí z jednoduchých ocelových profilů 80x40x4 jednoduše opláštěná deskou tl. 12,5 mm příčka tl. 105 mm, bez TI, parozábrana</t>
  </si>
  <si>
    <t>122</t>
  </si>
  <si>
    <t>2*120</t>
  </si>
  <si>
    <t>61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</si>
  <si>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</si>
  <si>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</si>
  <si>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124</t>
  </si>
  <si>
    <t>764</t>
  </si>
  <si>
    <t>Konstrukce klempířské</t>
  </si>
  <si>
    <t>7641114</t>
  </si>
  <si>
    <t>Plech 0,66mm nastříhaný z tabulí z Pz plechu na zakrytí parteru</t>
  </si>
  <si>
    <t>126</t>
  </si>
  <si>
    <t>63</t>
  </si>
  <si>
    <t>7645501</t>
  </si>
  <si>
    <t>Plechový kastlík s otevíravým čelem pro kabelové svazky vel 100x200mm, kotvení do stěny</t>
  </si>
  <si>
    <t>128</t>
  </si>
  <si>
    <t>998764102</t>
  </si>
  <si>
    <t>Přesun hmot pro konstrukce klempířské stanovený z hmotnosti přesunovaného materiálu vodorovná dopravní vzdálenost do 50 m v objektech výšky přes 6 do 12 m</t>
  </si>
  <si>
    <t>130</t>
  </si>
  <si>
    <t>767</t>
  </si>
  <si>
    <t>Konstrukce zámečnické</t>
  </si>
  <si>
    <t>65</t>
  </si>
  <si>
    <t>767995117</t>
  </si>
  <si>
    <t>Montáž ostatních atypických zámečnických konstrukcí hmotnosti přes 250 do 500 kg</t>
  </si>
  <si>
    <t>KG</t>
  </si>
  <si>
    <t>132</t>
  </si>
  <si>
    <t xml:space="preserve">"e.1.1.13"  2247,5</t>
  </si>
  <si>
    <t xml:space="preserve">"e.1.1.17"  3958</t>
  </si>
  <si>
    <t>553901</t>
  </si>
  <si>
    <t>Ocelová konstrukce pro pracovní podlahu - 2x obrátka</t>
  </si>
  <si>
    <t>134</t>
  </si>
  <si>
    <t>67</t>
  </si>
  <si>
    <t>998767102</t>
  </si>
  <si>
    <t>Přesun hmot pro zámečnické konstrukce stanovený z hmotnosti přesunovaného materiálu vodorovná dopravní vzdálenost do 50 m v objektech výšky přes 6 do 12 m</t>
  </si>
  <si>
    <t>136</t>
  </si>
  <si>
    <t>783</t>
  </si>
  <si>
    <t>Dokončovací práce - nátěry</t>
  </si>
  <si>
    <t>783306801</t>
  </si>
  <si>
    <t>Odstranění nátěrů ze zámečnických konstrukcí obroušením</t>
  </si>
  <si>
    <t>CS ÚRS 2016 01</t>
  </si>
  <si>
    <t>138</t>
  </si>
  <si>
    <t>d+a1</t>
  </si>
  <si>
    <t>306,94</t>
  </si>
  <si>
    <t>Mezisoučet</t>
  </si>
  <si>
    <t xml:space="preserve">"1"  10,45*6,03*2*1,3</t>
  </si>
  <si>
    <t xml:space="preserve">"2"  10,76*5,96*2*1,3</t>
  </si>
  <si>
    <t xml:space="preserve">"3"  10,67*5,96*2*1,3</t>
  </si>
  <si>
    <t xml:space="preserve">"4"  1,72*5,96*2*5</t>
  </si>
  <si>
    <t xml:space="preserve">"5"  0,82*2,07*30*2</t>
  </si>
  <si>
    <t xml:space="preserve">"6"  2,78*2,07*2*2</t>
  </si>
  <si>
    <t xml:space="preserve">"7"  2,2*3,69*20*2</t>
  </si>
  <si>
    <t>69</t>
  </si>
  <si>
    <t>783306811</t>
  </si>
  <si>
    <t>Odstranění nátěrů ze zámečnických konstrukcí oškrábáním</t>
  </si>
  <si>
    <t>140</t>
  </si>
  <si>
    <t>47.76*2</t>
  </si>
  <si>
    <t>783314203</t>
  </si>
  <si>
    <t>Základní antikorozní nátěr zámečnických konstrukcí jednonásobný syntetický samozákladující</t>
  </si>
  <si>
    <t>142</t>
  </si>
  <si>
    <t>71</t>
  </si>
  <si>
    <t>783315103</t>
  </si>
  <si>
    <t>Mezinátěr zámečnických konstrukcí jednonásobný syntetický samozákladující</t>
  </si>
  <si>
    <t>144</t>
  </si>
  <si>
    <t>783317105</t>
  </si>
  <si>
    <t>Krycí nátěr (email) zámečnických konstrukcí jednonásobný syntetický samozákladující</t>
  </si>
  <si>
    <t>146</t>
  </si>
  <si>
    <t>787</t>
  </si>
  <si>
    <t>Dokončovací práce - zasklívání</t>
  </si>
  <si>
    <t>73</t>
  </si>
  <si>
    <t>787600801</t>
  </si>
  <si>
    <t>Vysklívání oken a dveří skla plochého, plochy do 1 m2</t>
  </si>
  <si>
    <t>148</t>
  </si>
  <si>
    <t>"P1" 1,68*4</t>
  </si>
  <si>
    <t>"P2" 2,68*5</t>
  </si>
  <si>
    <t>"P3"1,68*4</t>
  </si>
  <si>
    <t>"P4" 5,77*2</t>
  </si>
  <si>
    <t>"P5" 1,68*14</t>
  </si>
  <si>
    <t>"P6" 1,68*14+63*2</t>
  </si>
  <si>
    <t xml:space="preserve">"1-4"  0,5*1*24</t>
  </si>
  <si>
    <t xml:space="preserve">"5-7"  0,82*2,07*30+2,78*2,07*2+2,2*3,69*20</t>
  </si>
  <si>
    <t xml:space="preserve">"vitráž"  0,5*1</t>
  </si>
  <si>
    <t>78761120</t>
  </si>
  <si>
    <t xml:space="preserve">Zasklívání oken  s pod(za)tmelením sklem reliefovým dle stáv, výběr skla za přítomnosti památkářů</t>
  </si>
  <si>
    <t>150</t>
  </si>
  <si>
    <t>75</t>
  </si>
  <si>
    <t>787612214</t>
  </si>
  <si>
    <t>Zasklívání oken a dveří deskami plochými plnými sklem plochým válcovaným bez drátěné vložky vzorovaným nebarevným s podtmelením a zatmelením, oken nebo dveří vývěsných, tl. od 3 do 4 mm</t>
  </si>
  <si>
    <t>152</t>
  </si>
  <si>
    <t>7878901</t>
  </si>
  <si>
    <t>D+M replika okna vitráže vel. 500x1000mm - náhrada za poškozenou tabuli</t>
  </si>
  <si>
    <t>kus</t>
  </si>
  <si>
    <t>154</t>
  </si>
  <si>
    <t>77</t>
  </si>
  <si>
    <t>998787102</t>
  </si>
  <si>
    <t xml:space="preserve">Přesun hmot pro zasklívání  stanovený z hmotnosti přesunovaného materiálu vodorovná dopravní vzdálenost do 50 m v objektech výšky přes 6 do 12 m</t>
  </si>
  <si>
    <t>156</t>
  </si>
  <si>
    <t>VRN</t>
  </si>
  <si>
    <t>Vedlejší rozpočtové náklady</t>
  </si>
  <si>
    <t>VRN1</t>
  </si>
  <si>
    <t>Průzkumné, geodetické a projektové práce</t>
  </si>
  <si>
    <t>013254000</t>
  </si>
  <si>
    <t>Průzkumné, geodetické a projektové práce projektové práce dokumentace stavby (výkresová a textová) skutečného provedení stavby</t>
  </si>
  <si>
    <t>158</t>
  </si>
  <si>
    <t>VRN3</t>
  </si>
  <si>
    <t>Zařízení staveniště</t>
  </si>
  <si>
    <t>79</t>
  </si>
  <si>
    <t>030001000</t>
  </si>
  <si>
    <t>Základní rozdělení průvodních činností a nákladů zařízení staveniště</t>
  </si>
  <si>
    <t>160</t>
  </si>
  <si>
    <t>VRN4</t>
  </si>
  <si>
    <t>Inženýrská činnost</t>
  </si>
  <si>
    <t>043103000</t>
  </si>
  <si>
    <t>Inženýrská činnost zkoušky a ostatní měření zkoušky bez rozlišení</t>
  </si>
  <si>
    <t>162</t>
  </si>
  <si>
    <t>81</t>
  </si>
  <si>
    <t>045303000</t>
  </si>
  <si>
    <t>Inženýrská činnost kompletační a koordinační činnost koordinační činnost</t>
  </si>
  <si>
    <t>164</t>
  </si>
  <si>
    <t>VRN6</t>
  </si>
  <si>
    <t>Územní vlivy</t>
  </si>
  <si>
    <t>062002000</t>
  </si>
  <si>
    <t>Hlavní tituly průvodních činností a nákladů územní vlivy ztížené dopravní podmínky</t>
  </si>
  <si>
    <t>166</t>
  </si>
  <si>
    <t>83</t>
  </si>
  <si>
    <t>063303000</t>
  </si>
  <si>
    <t>Územní vlivy práce na těžce přístupných místech práce ve výškách, v hloubkách</t>
  </si>
  <si>
    <t>168</t>
  </si>
  <si>
    <t>065002000</t>
  </si>
  <si>
    <t>Hlavní tituly průvodních činností a nákladů územní vlivy mimostaveništní doprava materiálů a výrobků</t>
  </si>
  <si>
    <t>170</t>
  </si>
  <si>
    <t>VRN7</t>
  </si>
  <si>
    <t>Provozní vlivy</t>
  </si>
  <si>
    <t>85</t>
  </si>
  <si>
    <t>070001000</t>
  </si>
  <si>
    <t>Základní rozdělení průvodních činností a nákladů provozní vlivy</t>
  </si>
  <si>
    <t>172</t>
  </si>
  <si>
    <t>071002000</t>
  </si>
  <si>
    <t>Hlavní tituly průvodních činností a nákladů provozní vlivy provoz investora, třetích osob</t>
  </si>
  <si>
    <t>174</t>
  </si>
  <si>
    <t>VRN9</t>
  </si>
  <si>
    <t>Ostatní náklady</t>
  </si>
  <si>
    <t>87</t>
  </si>
  <si>
    <t>091003000</t>
  </si>
  <si>
    <t>Ostatní náklady související s objektem bez rozlišení</t>
  </si>
  <si>
    <t>176</t>
  </si>
  <si>
    <t>091404000</t>
  </si>
  <si>
    <t>Ostatní náklady související s objektem práce na památkovém objektu</t>
  </si>
  <si>
    <t>178</t>
  </si>
  <si>
    <t>HK ON-oprava osvětle - Hradec Králové ON - oprava (osvětlení VPP)</t>
  </si>
  <si>
    <t xml:space="preserve">    D2 - ELEKTROINSTALAČNÍ KRABICE, PROVEDENÍ NA OMÍTKU</t>
  </si>
  <si>
    <t xml:space="preserve">    D3 - SVÍTIDLA  VČ. SVĚTELNÉHO ZDROJE A EKO POPLATKU</t>
  </si>
  <si>
    <t xml:space="preserve">    D4 - ROZVADĚČE</t>
  </si>
  <si>
    <t xml:space="preserve">    D5 - OCEL.NOSNÉ KONSTRUKCE</t>
  </si>
  <si>
    <t xml:space="preserve">    D6 - HODINOVE ZUCTOVACI SAZBY</t>
  </si>
  <si>
    <t xml:space="preserve">    D7 - KOORDINACE POSTUPU PRACI</t>
  </si>
  <si>
    <t xml:space="preserve">    D8 - PROVEDENI REVIZNICH ZKOUSEK "D"</t>
  </si>
  <si>
    <t>Pol1</t>
  </si>
  <si>
    <t>Montáž CYKY-J 3x1,5, pevně</t>
  </si>
  <si>
    <t>Pol1M</t>
  </si>
  <si>
    <t>CYKY-J 3x1,5, pevně</t>
  </si>
  <si>
    <t>P</t>
  </si>
  <si>
    <t>Poznámka k položce:
ŠŇŮRA PVC (CYSY)</t>
  </si>
  <si>
    <t>Pol2</t>
  </si>
  <si>
    <t>Montáž H05VV-F-G 3x1.5 mm2 , pevně</t>
  </si>
  <si>
    <t>Poznámka k položce:
Ukončení vodičů izolovaných s označením a zapojením na svorkovnici s otevřením a uzavřením krytu</t>
  </si>
  <si>
    <t>Pol2M</t>
  </si>
  <si>
    <t>H05VV-F-G 3x1.5 mm2 , pevně</t>
  </si>
  <si>
    <t>Pol3</t>
  </si>
  <si>
    <t>do 6 mm2</t>
  </si>
  <si>
    <t>ks</t>
  </si>
  <si>
    <t>D2</t>
  </si>
  <si>
    <t>ELEKTROINSTALAČNÍ KRABICE, PROVEDENÍ NA OMÍTKU</t>
  </si>
  <si>
    <t>Pol4</t>
  </si>
  <si>
    <t>Montáž KRABICE ODBOČNÁ na omítku IP42</t>
  </si>
  <si>
    <t>Poznámka k položce:
OSAZENÍ HMOŽDINKY DO CIHLOVÉHO ZDIVA</t>
  </si>
  <si>
    <t>Pol4M</t>
  </si>
  <si>
    <t>KRABICE ODBOČNÁ na omítku IP42</t>
  </si>
  <si>
    <t>Pol5</t>
  </si>
  <si>
    <t>Montáž HM8 s vruty - set 100 ks</t>
  </si>
  <si>
    <t>Pol5M</t>
  </si>
  <si>
    <t>HM8 s vruty - set 100 ks</t>
  </si>
  <si>
    <t>Pol6</t>
  </si>
  <si>
    <t>Montáž Páska stahovací</t>
  </si>
  <si>
    <t>Pol6M</t>
  </si>
  <si>
    <t>Páska stahovací</t>
  </si>
  <si>
    <t>D3</t>
  </si>
  <si>
    <t xml:space="preserve">SVÍTIDLA  VČ. SVĚTELNÉHO ZDROJE A EKO POPLATKU</t>
  </si>
  <si>
    <t>Pol7</t>
  </si>
  <si>
    <t>Montáž LED zářivky na půdu (počet dle výpočtu osvětlení) - viz příloha Modu -C-</t>
  </si>
  <si>
    <t>set</t>
  </si>
  <si>
    <t>Pol7M</t>
  </si>
  <si>
    <t>LED zářivky na půdu (počet dle výpočtu osvětlení) - viz příloha Modu -C-</t>
  </si>
  <si>
    <t>D4</t>
  </si>
  <si>
    <t>ROZVADĚČE</t>
  </si>
  <si>
    <t>Pol8</t>
  </si>
  <si>
    <t>Montáž Rozvaděč RV96</t>
  </si>
  <si>
    <t>Pol8M</t>
  </si>
  <si>
    <t>Rozvaděč RV96</t>
  </si>
  <si>
    <t>D5</t>
  </si>
  <si>
    <t>OCEL.NOSNÉ KONSTRUKCE</t>
  </si>
  <si>
    <t>Pol9</t>
  </si>
  <si>
    <t>Montáž Podpěrná konstrukce pro reflektory - viz příloha Modus</t>
  </si>
  <si>
    <t>Pol9M</t>
  </si>
  <si>
    <t>Podpěrná konstrukce pro reflektory - viz příloha Modus</t>
  </si>
  <si>
    <t>Pol10</t>
  </si>
  <si>
    <t>Montáž Lanko ocelové 3 mm pro uchycení kabelů</t>
  </si>
  <si>
    <t>Pol10M</t>
  </si>
  <si>
    <t>Lanko ocelové 3 mm pro uchycení kabelů</t>
  </si>
  <si>
    <t>Pol11</t>
  </si>
  <si>
    <t>Montáž Svorky lankové (lanko 3 mm)</t>
  </si>
  <si>
    <t>Pol11M</t>
  </si>
  <si>
    <t>Svorky lankové (lanko 3 mm)</t>
  </si>
  <si>
    <t>D6</t>
  </si>
  <si>
    <t>HODINOVE ZUCTOVACI SAZBY</t>
  </si>
  <si>
    <t>Pol12</t>
  </si>
  <si>
    <t>Úprava rozvaděče RV8</t>
  </si>
  <si>
    <t>Pol13</t>
  </si>
  <si>
    <t>Instalace rozvaděče RV96</t>
  </si>
  <si>
    <t>Pol14</t>
  </si>
  <si>
    <t>Zavedení kabelů do rozvaděče RV8</t>
  </si>
  <si>
    <t>Pol15</t>
  </si>
  <si>
    <t>Nepředvídatelné práce</t>
  </si>
  <si>
    <t>D7</t>
  </si>
  <si>
    <t>KOORDINACE POSTUPU PRACI</t>
  </si>
  <si>
    <t>Pol16</t>
  </si>
  <si>
    <t>S ostatnimi profesemi</t>
  </si>
  <si>
    <t>D8</t>
  </si>
  <si>
    <t>PROVEDENI REVIZNICH ZKOUSEK "D"</t>
  </si>
  <si>
    <t>Pol17</t>
  </si>
  <si>
    <t>Spoluprace s reviz.technikem</t>
  </si>
  <si>
    <t>Pol18</t>
  </si>
  <si>
    <t>Revizni technik</t>
  </si>
  <si>
    <t>Pol19</t>
  </si>
  <si>
    <t>Průkaz způsobilosti</t>
  </si>
  <si>
    <t>Rozpočet_II.etapa - Rozpočet_II.etapa</t>
  </si>
  <si>
    <t>D1 - Elektromontáže</t>
  </si>
  <si>
    <t xml:space="preserve">    D2 - KABEL SILOVÝ,IZOLACE PVC</t>
  </si>
  <si>
    <t xml:space="preserve">    D3 - ŠŇŮRA PVC (CYSY)</t>
  </si>
  <si>
    <t xml:space="preserve">    D4 - Ukončení vodičů izolovaných s označením a zapojením na svorkovnici s otevřením a uzavřením krytu</t>
  </si>
  <si>
    <t xml:space="preserve">    D5 - ELEKTROINSTALAČNÍ KRABICE, PROVEDENÍ NA OMÍTKU</t>
  </si>
  <si>
    <t xml:space="preserve">    D6 - OSAZENÍ HMOŽDINKY DO CIHLOVÉHO ZDIVA</t>
  </si>
  <si>
    <t xml:space="preserve">    D7 - SVÍTIDLA  VČ. SVĚTELNÉHO ZDROJE A EKO POPLATKU</t>
  </si>
  <si>
    <t xml:space="preserve">    D8 - ROZVADĚČE</t>
  </si>
  <si>
    <t xml:space="preserve">    D9 - STAVEBNÍ PŘÍPOMOCE</t>
  </si>
  <si>
    <t xml:space="preserve">    D10 - HODINOVE ZUCTOVACI SAZBY</t>
  </si>
  <si>
    <t xml:space="preserve">    D11 - KOORDINACE POSTUPU PRACI</t>
  </si>
  <si>
    <t xml:space="preserve">    D12 - PROVEDENI REVIZNICH ZKOUSEK "D"</t>
  </si>
  <si>
    <t>D1</t>
  </si>
  <si>
    <t>Elektromontáže</t>
  </si>
  <si>
    <t>KABEL SILOVÝ,IZOLACE PVC</t>
  </si>
  <si>
    <t>Pol20</t>
  </si>
  <si>
    <t>CYKY-J 3x1.5 , pevně</t>
  </si>
  <si>
    <t>Pol21</t>
  </si>
  <si>
    <t>CYKY-J 3x2.5 , pevně</t>
  </si>
  <si>
    <t>Pol22</t>
  </si>
  <si>
    <t>CYKY-O 12x1.5 , pevně</t>
  </si>
  <si>
    <t>ŠŇŮRA PVC (CYSY)</t>
  </si>
  <si>
    <t>Pol23</t>
  </si>
  <si>
    <t>Ukončení vodičů izolovaných s označením a zapojením na svorkovnici s otevřením a uzavřením krytu</t>
  </si>
  <si>
    <t>Pol24</t>
  </si>
  <si>
    <t>Pol25</t>
  </si>
  <si>
    <t>OSAZENÍ HMOŽDINKY DO CIHLOVÉHO ZDIVA</t>
  </si>
  <si>
    <t>Pol26</t>
  </si>
  <si>
    <t>Pol27</t>
  </si>
  <si>
    <t>Pol28</t>
  </si>
  <si>
    <t>LED reflektory do haly (počet dle výpočtu osvětlení) - viz příloha Modus</t>
  </si>
  <si>
    <t>Pol29</t>
  </si>
  <si>
    <t>Vybavení opravovaných zářivek v parapetech - viz příloha Modus</t>
  </si>
  <si>
    <t>Pol30</t>
  </si>
  <si>
    <t>Doplnění rozvaděče RV8 (I.Nástupiště)</t>
  </si>
  <si>
    <t>D9</t>
  </si>
  <si>
    <t>STAVEBNÍ PŘÍPOMOCE</t>
  </si>
  <si>
    <t>Pol31</t>
  </si>
  <si>
    <t>Zhotovení průrazu do zdi - 500 mm, strojně (dopr. Kancelář)</t>
  </si>
  <si>
    <t>Pol32</t>
  </si>
  <si>
    <t>Zhotovení průrazu do zdi - 500 mm, strojně (dopr. Nástupiště)</t>
  </si>
  <si>
    <t>Pol33</t>
  </si>
  <si>
    <t>Odkrytí a zakrytí stávajícího kabelového kanálu na I. Nástupišti</t>
  </si>
  <si>
    <t>D10</t>
  </si>
  <si>
    <t>Pol34</t>
  </si>
  <si>
    <t>Úprava rozvaděče RV15</t>
  </si>
  <si>
    <t>Pol35</t>
  </si>
  <si>
    <t>Zavedení kabelů do kabelového kanálu přes schodiště</t>
  </si>
  <si>
    <t>Pol36</t>
  </si>
  <si>
    <t>Pojezdová plošina</t>
  </si>
  <si>
    <t>D11</t>
  </si>
  <si>
    <t>D12</t>
  </si>
  <si>
    <t>Pol37</t>
  </si>
  <si>
    <t>Podružný materiál</t>
  </si>
  <si>
    <t>1388964099</t>
  </si>
  <si>
    <t>070001000.1x</t>
  </si>
  <si>
    <t>Doprava 3,6%, Přesun 1%</t>
  </si>
  <si>
    <t>%</t>
  </si>
  <si>
    <t>1024</t>
  </si>
  <si>
    <t>786826490</t>
  </si>
  <si>
    <t>020001000.2X</t>
  </si>
  <si>
    <t>PPV</t>
  </si>
  <si>
    <t>-971169106</t>
  </si>
  <si>
    <t>030001000.3x</t>
  </si>
  <si>
    <t>Dodav. Dokumentace 1,5%</t>
  </si>
  <si>
    <t>-1657214178</t>
  </si>
  <si>
    <t>080001000.4x</t>
  </si>
  <si>
    <t>Další náklady na pracovníky</t>
  </si>
  <si>
    <t>-1788647828</t>
  </si>
  <si>
    <t>090001000.5x</t>
  </si>
  <si>
    <t>-739184432</t>
  </si>
  <si>
    <t xml:space="preserve">CD--SVODY-VNITRNI -  - CD--SVODY-VNITRNI - VÝMĚN...</t>
  </si>
  <si>
    <t xml:space="preserve">    3 - Svislé a kompletní konstrukce</t>
  </si>
  <si>
    <t xml:space="preserve">    4 - Vodorovné konstrukce</t>
  </si>
  <si>
    <t xml:space="preserve">    9 - Ostatní konstrukce a práce-bourání</t>
  </si>
  <si>
    <t xml:space="preserve">    713 - Izolace tepelné</t>
  </si>
  <si>
    <t xml:space="preserve">    721 - Zdravotechnika - vnitřní kanalizace</t>
  </si>
  <si>
    <t xml:space="preserve">    776 - Podlahy povlakové</t>
  </si>
  <si>
    <t xml:space="preserve">    784 - Dokončovací práce - malby</t>
  </si>
  <si>
    <t>HZS - Hodinové zúčtovací sazby</t>
  </si>
  <si>
    <t>Svislé a kompletní konstrukce</t>
  </si>
  <si>
    <t>346244361</t>
  </si>
  <si>
    <t>Zazdívka o tl 65 mm rýh, nik nebo kapes z cihel pálených</t>
  </si>
  <si>
    <t xml:space="preserve">(18+18+4)*0,55 " dešťové potrubí vedené ve zdi -  v místnostech učeben a prodejny</t>
  </si>
  <si>
    <t>Vodorovné konstrukce</t>
  </si>
  <si>
    <t>411388531</t>
  </si>
  <si>
    <t>Zabetonování otvorů pl do 1 m2 ve stropech</t>
  </si>
  <si>
    <t xml:space="preserve">0,5*0,5*0,8*9 "    9 x prostupy stropem dešťové potrubí </t>
  </si>
  <si>
    <t>611325223</t>
  </si>
  <si>
    <t>Vápenocementová štuková omítka malých ploch do 1,0 m2 na stropech</t>
  </si>
  <si>
    <t>9"oprava stropů</t>
  </si>
  <si>
    <t>612131101</t>
  </si>
  <si>
    <t>Cementový postřik vnitřních stěn nanášený celoplošně ručně</t>
  </si>
  <si>
    <t xml:space="preserve">(18+18+4)*0,8 " dešťové potrubí vedené ve zdi -  v místnostech učeben a prodejny</t>
  </si>
  <si>
    <t>612135101</t>
  </si>
  <si>
    <t>Hrubá výplň rýh ve stěnách maltou jakékoli šířky rýhy</t>
  </si>
  <si>
    <t>40*0,4</t>
  </si>
  <si>
    <t>612321141</t>
  </si>
  <si>
    <t>Vápenocementová omítka štuková dvouvrstvá vnitřních stěn nanášená ručně</t>
  </si>
  <si>
    <t>612321191</t>
  </si>
  <si>
    <t>Příplatek k vápenocementové omítce vnitřních stěn za každých dalších 5 mm tloušťky ručně</t>
  </si>
  <si>
    <t>619991001</t>
  </si>
  <si>
    <t>Zakrytí podlah fólií přilepenou lepící páskou</t>
  </si>
  <si>
    <t>Obalení konstrukcí a prvků fólií přilepenou lepící páskou</t>
  </si>
  <si>
    <t>Ostatní konstrukce a práce-bourání</t>
  </si>
  <si>
    <t>946111113</t>
  </si>
  <si>
    <t>Montáž pojízdných věží trubkových/dílcových š do 0,9 m dl do 3,2 m v do 3,5 m</t>
  </si>
  <si>
    <t>946111213</t>
  </si>
  <si>
    <t>Příplatek k pojízdným věžím š do 0,9 m dl do 3,2 m v do 3,5 m za první a ZKD den použití</t>
  </si>
  <si>
    <t>946112813</t>
  </si>
  <si>
    <t>Demontáž pojízdných věží trubkových/dílcových š do 1,6 m dl do 3,2 m v do 3,5 m</t>
  </si>
  <si>
    <t>952901221</t>
  </si>
  <si>
    <t>Vyčištění budov průmyslových objektů při jakékoliv výšce podlaží</t>
  </si>
  <si>
    <t>965043421</t>
  </si>
  <si>
    <t>Bourání podkladů pod dlažby betonových s potěrem nebo teracem tl do 150 mm pl do 1 m2</t>
  </si>
  <si>
    <t>0,9"pro prostupy</t>
  </si>
  <si>
    <t>965049111</t>
  </si>
  <si>
    <t>Příplatek k bourání betonových mazanin za bourání mazanin se svařovanou sítí tl do 100 mm</t>
  </si>
  <si>
    <t>972054491</t>
  </si>
  <si>
    <t>Vybourání otvorů v ŽB stropech nebo klenbách pl do 1 m2 tl přes 80 mm</t>
  </si>
  <si>
    <t>0,5*0,5*0,8*9" prostupy stropy</t>
  </si>
  <si>
    <t>974031167</t>
  </si>
  <si>
    <t>Vysekání rýh ve zdivu cihelném hl do 150 mm š do 300 mm</t>
  </si>
  <si>
    <t>974031169</t>
  </si>
  <si>
    <t>Příplatek k vysekání rýh ve zdivu cihelném hl do 150 mm ZKD 100 mm š rýhy</t>
  </si>
  <si>
    <t>979-R3</t>
  </si>
  <si>
    <t>Odstranění hydroizolace střechy pro zhotovení prostupu střechou a zpětná montáž po dokončení</t>
  </si>
  <si>
    <t>997013214</t>
  </si>
  <si>
    <t>Vnitrostaveništní doprava suti a vybouraných hmot pro budovy v do 15 m ručně</t>
  </si>
  <si>
    <t>997013219</t>
  </si>
  <si>
    <t>Příplatek k vnitrostaveništní dopravě suti a vybouraných hmot za zvětšenou dopravu suti ZKD 10 m</t>
  </si>
  <si>
    <t>Odvoz suti a vybouraných hmot na skládku nebo meziskládku do 1 km se složením</t>
  </si>
  <si>
    <t>Příplatek k odvozu suti a vybouraných hmot na skládku ZKD 1 km přes 1 km</t>
  </si>
  <si>
    <t>11,677*19 "Přepočtené koeficientem množství</t>
  </si>
  <si>
    <t>Poplatek za uložení stavebního směsného odpadu na skládce (skládkovné)</t>
  </si>
  <si>
    <t>998018002</t>
  </si>
  <si>
    <t>Přesun hmot ruční pro budovy v do 12 m</t>
  </si>
  <si>
    <t>998018011</t>
  </si>
  <si>
    <t>Příplatek k ručnímu přesunu hmot pro budovy zděné za zvětšený přesun ZKD 100 m</t>
  </si>
  <si>
    <t>713</t>
  </si>
  <si>
    <t>Izolace tepelné</t>
  </si>
  <si>
    <t>713463213</t>
  </si>
  <si>
    <t>Montáž izolace tepelné potrubí potrubními pouzdry s Al fólií staženými Al páskou 1x D do 150 mm</t>
  </si>
  <si>
    <t>63154524</t>
  </si>
  <si>
    <t>pouzdro izolační potrubní s jednostrannou Al fólií 159/25 mm</t>
  </si>
  <si>
    <t>63154001</t>
  </si>
  <si>
    <t>páska samolepící hliníková šířka 50 mm, délka 50 m</t>
  </si>
  <si>
    <t>998713102</t>
  </si>
  <si>
    <t>Přesun hmot tonážní pro izolace tepelné v objektech v do 12 m</t>
  </si>
  <si>
    <t>998713181</t>
  </si>
  <si>
    <t>Příplatek k přesunu hmot tonážní 713 prováděný bez použití mechanizace</t>
  </si>
  <si>
    <t>721</t>
  </si>
  <si>
    <t>Zdravotechnika - vnitřní kanalizace</t>
  </si>
  <si>
    <t>721140806</t>
  </si>
  <si>
    <t>Demontáž potrubí litinové do DN 200</t>
  </si>
  <si>
    <t>721170975</t>
  </si>
  <si>
    <t>Potrubí z PVC krácení trub DN 125</t>
  </si>
  <si>
    <t>28611606</t>
  </si>
  <si>
    <t>čistící kus kanalizační PVC DN 125</t>
  </si>
  <si>
    <t>721171916</t>
  </si>
  <si>
    <t>Potrubí z PP propojení potrubí DN 125</t>
  </si>
  <si>
    <t>721173316</t>
  </si>
  <si>
    <t>Potrubí kanalizační z PVC SN 4 dešťové DN 125</t>
  </si>
  <si>
    <t>721233213</t>
  </si>
  <si>
    <t>Střešní vtok polypropylen PP pro pochůzné střechy svislý odtok DN 125</t>
  </si>
  <si>
    <t>562R100</t>
  </si>
  <si>
    <t>koš záchytný nerez střešních vpustí</t>
  </si>
  <si>
    <t>721290822</t>
  </si>
  <si>
    <t>Přemístění vnitrostaveništní demontovaných hmot vnitřní kanalizace v objektech výšky do 12 m</t>
  </si>
  <si>
    <t>721300912</t>
  </si>
  <si>
    <t>Pročištění odpadů svislých v jednom podlaží do DN 200</t>
  </si>
  <si>
    <t>998721102</t>
  </si>
  <si>
    <t>Přesun hmot tonážní pro vnitřní kanalizace v objektech v do 12 m</t>
  </si>
  <si>
    <t>998721181</t>
  </si>
  <si>
    <t>Příplatek k přesunu hmot tonážní 721 prováděný bez použití mechanizace</t>
  </si>
  <si>
    <t>763-R</t>
  </si>
  <si>
    <t>Demontáž a zpětná montáž kazetových minerálních podhledů při opravě dešťového potrubí</t>
  </si>
  <si>
    <t>4"Kompletní provedení dodávka, montáž, stavební přípomoce, přesun hmot</t>
  </si>
  <si>
    <t>776</t>
  </si>
  <si>
    <t>Podlahy povlakové</t>
  </si>
  <si>
    <t>776-R100</t>
  </si>
  <si>
    <t>Oprava podlah výměnou podlahového povlaku koberce plochy do 1 m2 včetně doplnění dřevěné konstrukce podlahy</t>
  </si>
  <si>
    <t>1"Kompletní provedení dodávka, montáž, stavební přípomoce, přesun hmot</t>
  </si>
  <si>
    <t>776-R200</t>
  </si>
  <si>
    <t>Oprava podlah výměnou podlahového povlaku PVC plochy do 1 m2 včetně doplnění dřevěné konstrukce podlahy</t>
  </si>
  <si>
    <t>3"Kompletní provedení dodávka, montáž, stavební přípomoce, přesun hmot</t>
  </si>
  <si>
    <t>784</t>
  </si>
  <si>
    <t>Dokončovací práce - malby</t>
  </si>
  <si>
    <t>784321031</t>
  </si>
  <si>
    <t>Dvojnásobné silikátové bílé malby v místnosti výšky do 3,80 m</t>
  </si>
  <si>
    <t>50 "lokální opravy</t>
  </si>
  <si>
    <t>HZS</t>
  </si>
  <si>
    <t>Hodinové zúčtovací sazby</t>
  </si>
  <si>
    <t>HZS2211</t>
  </si>
  <si>
    <t>Hodinová zúčtovací sazba instalatér</t>
  </si>
  <si>
    <t>262144</t>
  </si>
  <si>
    <t>20"přípomoce jinde neuvedené</t>
  </si>
  <si>
    <t>HZS2491</t>
  </si>
  <si>
    <t>Hodinová zúčtovací sazba dělník zednických výpomocí</t>
  </si>
  <si>
    <t>020001000</t>
  </si>
  <si>
    <t>Příprava staveniště</t>
  </si>
  <si>
    <t>Kč</t>
  </si>
  <si>
    <t>Poznámka k položce:
Poznámka k položce: Zaměření a vytýčení stávajících sítí v místě stavby z hlediska jejich ochrany při provádění stavby a ochrana stávajících vedení a zařízení před poškozením</t>
  </si>
  <si>
    <t>034002000</t>
  </si>
  <si>
    <t>Zabezpečení staveniště</t>
  </si>
  <si>
    <t>Poznámka k položce:
Poznámka k položce: Náklady spojené s vybudováním, provozem a likvidací zařízení staveniště</t>
  </si>
  <si>
    <t>060001000</t>
  </si>
  <si>
    <t xml:space="preserve">Poznámka k položce:
Poznámka k položce: Zábor veřejného prostranství - pozemky města - zajištění povolení pro zábor, situační plánek, poplatky pro potřeby například, kontejner,  materiál pro realizaci</t>
  </si>
  <si>
    <t>Mimostaveništní doprava materiálů</t>
  </si>
  <si>
    <t>Poznámka k položce:
Poznámka k položce: Provoz přilehlých prostorů – provoz nepřerušen !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</si>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</sst>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7" fillId="0" borderId="24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29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34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36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37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38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39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40</v>
      </c>
      <c r="E26" s="54"/>
      <c r="F26" s="55" t="s">
        <v>41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42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43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44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45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46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47</v>
      </c>
      <c r="U32" s="61"/>
      <c r="V32" s="61"/>
      <c r="W32" s="61"/>
      <c r="X32" s="63" t="s">
        <v>48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49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2018_06_08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Hradec Králové ON - oprava (vnitřní omítky, osvětlení a dešťové svody)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Hradec Králové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8. 6. 2018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 xml:space="preserve"> 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 xml:space="preserve"> </v>
      </c>
      <c r="AN46" s="77"/>
      <c r="AO46" s="77"/>
      <c r="AP46" s="77"/>
      <c r="AQ46" s="74"/>
      <c r="AR46" s="72"/>
      <c r="AS46" s="86" t="s">
        <v>50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51</v>
      </c>
      <c r="D49" s="97"/>
      <c r="E49" s="97"/>
      <c r="F49" s="97"/>
      <c r="G49" s="97"/>
      <c r="H49" s="98"/>
      <c r="I49" s="99" t="s">
        <v>52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53</v>
      </c>
      <c r="AH49" s="97"/>
      <c r="AI49" s="97"/>
      <c r="AJ49" s="97"/>
      <c r="AK49" s="97"/>
      <c r="AL49" s="97"/>
      <c r="AM49" s="97"/>
      <c r="AN49" s="99" t="s">
        <v>54</v>
      </c>
      <c r="AO49" s="97"/>
      <c r="AP49" s="97"/>
      <c r="AQ49" s="101" t="s">
        <v>55</v>
      </c>
      <c r="AR49" s="72"/>
      <c r="AS49" s="102" t="s">
        <v>56</v>
      </c>
      <c r="AT49" s="103" t="s">
        <v>57</v>
      </c>
      <c r="AU49" s="103" t="s">
        <v>58</v>
      </c>
      <c r="AV49" s="103" t="s">
        <v>59</v>
      </c>
      <c r="AW49" s="103" t="s">
        <v>60</v>
      </c>
      <c r="AX49" s="103" t="s">
        <v>61</v>
      </c>
      <c r="AY49" s="103" t="s">
        <v>62</v>
      </c>
      <c r="AZ49" s="103" t="s">
        <v>63</v>
      </c>
      <c r="BA49" s="103" t="s">
        <v>64</v>
      </c>
      <c r="BB49" s="103" t="s">
        <v>65</v>
      </c>
      <c r="BC49" s="103" t="s">
        <v>66</v>
      </c>
      <c r="BD49" s="104" t="s">
        <v>67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68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ROUND(SUM(AG52:AG55),2)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ROUND(SUM(AS52:AS55),2)</f>
        <v>0</v>
      </c>
      <c r="AT51" s="114">
        <f>ROUND(SUM(AV51:AW51),2)</f>
        <v>0</v>
      </c>
      <c r="AU51" s="115">
        <f>ROUND(SUM(AU52:AU55),5)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ROUND(SUM(AZ52:AZ55),2)</f>
        <v>0</v>
      </c>
      <c r="BA51" s="114">
        <f>ROUND(SUM(BA52:BA55),2)</f>
        <v>0</v>
      </c>
      <c r="BB51" s="114">
        <f>ROUND(SUM(BB52:BB55),2)</f>
        <v>0</v>
      </c>
      <c r="BC51" s="114">
        <f>ROUND(SUM(BC52:BC55),2)</f>
        <v>0</v>
      </c>
      <c r="BD51" s="116">
        <f>ROUND(SUM(BD52:BD55),2)</f>
        <v>0</v>
      </c>
      <c r="BS51" s="117" t="s">
        <v>69</v>
      </c>
      <c r="BT51" s="117" t="s">
        <v>70</v>
      </c>
      <c r="BU51" s="118" t="s">
        <v>71</v>
      </c>
      <c r="BV51" s="117" t="s">
        <v>72</v>
      </c>
      <c r="BW51" s="117" t="s">
        <v>7</v>
      </c>
      <c r="BX51" s="117" t="s">
        <v>73</v>
      </c>
      <c r="CL51" s="117" t="s">
        <v>21</v>
      </c>
    </row>
    <row r="52" s="5" customFormat="1" ht="47.25" customHeight="1">
      <c r="A52" s="119" t="s">
        <v>74</v>
      </c>
      <c r="B52" s="120"/>
      <c r="C52" s="121"/>
      <c r="D52" s="122" t="s">
        <v>75</v>
      </c>
      <c r="E52" s="122"/>
      <c r="F52" s="122"/>
      <c r="G52" s="122"/>
      <c r="H52" s="122"/>
      <c r="I52" s="123"/>
      <c r="J52" s="122" t="s">
        <v>76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'stav - Sanace stropu - st...'!J27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77</v>
      </c>
      <c r="AR52" s="126"/>
      <c r="AS52" s="127">
        <v>0</v>
      </c>
      <c r="AT52" s="128">
        <f>ROUND(SUM(AV52:AW52),2)</f>
        <v>0</v>
      </c>
      <c r="AU52" s="129">
        <f>'stav - Sanace stropu - st...'!P97</f>
        <v>0</v>
      </c>
      <c r="AV52" s="128">
        <f>'stav - Sanace stropu - st...'!J30</f>
        <v>0</v>
      </c>
      <c r="AW52" s="128">
        <f>'stav - Sanace stropu - st...'!J31</f>
        <v>0</v>
      </c>
      <c r="AX52" s="128">
        <f>'stav - Sanace stropu - st...'!J32</f>
        <v>0</v>
      </c>
      <c r="AY52" s="128">
        <f>'stav - Sanace stropu - st...'!J33</f>
        <v>0</v>
      </c>
      <c r="AZ52" s="128">
        <f>'stav - Sanace stropu - st...'!F30</f>
        <v>0</v>
      </c>
      <c r="BA52" s="128">
        <f>'stav - Sanace stropu - st...'!F31</f>
        <v>0</v>
      </c>
      <c r="BB52" s="128">
        <f>'stav - Sanace stropu - st...'!F32</f>
        <v>0</v>
      </c>
      <c r="BC52" s="128">
        <f>'stav - Sanace stropu - st...'!F33</f>
        <v>0</v>
      </c>
      <c r="BD52" s="130">
        <f>'stav - Sanace stropu - st...'!F34</f>
        <v>0</v>
      </c>
      <c r="BT52" s="131" t="s">
        <v>78</v>
      </c>
      <c r="BV52" s="131" t="s">
        <v>72</v>
      </c>
      <c r="BW52" s="131" t="s">
        <v>79</v>
      </c>
      <c r="BX52" s="131" t="s">
        <v>7</v>
      </c>
      <c r="CL52" s="131" t="s">
        <v>21</v>
      </c>
      <c r="CM52" s="131" t="s">
        <v>80</v>
      </c>
    </row>
    <row r="53" s="5" customFormat="1" ht="47.25" customHeight="1">
      <c r="A53" s="119" t="s">
        <v>74</v>
      </c>
      <c r="B53" s="120"/>
      <c r="C53" s="121"/>
      <c r="D53" s="122" t="s">
        <v>81</v>
      </c>
      <c r="E53" s="122"/>
      <c r="F53" s="122"/>
      <c r="G53" s="122"/>
      <c r="H53" s="122"/>
      <c r="I53" s="123"/>
      <c r="J53" s="122" t="s">
        <v>82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'HK ON-oprava osvětle - Hr...'!J27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77</v>
      </c>
      <c r="AR53" s="126"/>
      <c r="AS53" s="127">
        <v>0</v>
      </c>
      <c r="AT53" s="128">
        <f>ROUND(SUM(AV53:AW53),2)</f>
        <v>0</v>
      </c>
      <c r="AU53" s="129">
        <f>'HK ON-oprava osvětle - Hr...'!P84</f>
        <v>0</v>
      </c>
      <c r="AV53" s="128">
        <f>'HK ON-oprava osvětle - Hr...'!J30</f>
        <v>0</v>
      </c>
      <c r="AW53" s="128">
        <f>'HK ON-oprava osvětle - Hr...'!J31</f>
        <v>0</v>
      </c>
      <c r="AX53" s="128">
        <f>'HK ON-oprava osvětle - Hr...'!J32</f>
        <v>0</v>
      </c>
      <c r="AY53" s="128">
        <f>'HK ON-oprava osvětle - Hr...'!J33</f>
        <v>0</v>
      </c>
      <c r="AZ53" s="128">
        <f>'HK ON-oprava osvětle - Hr...'!F30</f>
        <v>0</v>
      </c>
      <c r="BA53" s="128">
        <f>'HK ON-oprava osvětle - Hr...'!F31</f>
        <v>0</v>
      </c>
      <c r="BB53" s="128">
        <f>'HK ON-oprava osvětle - Hr...'!F32</f>
        <v>0</v>
      </c>
      <c r="BC53" s="128">
        <f>'HK ON-oprava osvětle - Hr...'!F33</f>
        <v>0</v>
      </c>
      <c r="BD53" s="130">
        <f>'HK ON-oprava osvětle - Hr...'!F34</f>
        <v>0</v>
      </c>
      <c r="BT53" s="131" t="s">
        <v>78</v>
      </c>
      <c r="BV53" s="131" t="s">
        <v>72</v>
      </c>
      <c r="BW53" s="131" t="s">
        <v>83</v>
      </c>
      <c r="BX53" s="131" t="s">
        <v>7</v>
      </c>
      <c r="CL53" s="131" t="s">
        <v>21</v>
      </c>
      <c r="CM53" s="131" t="s">
        <v>80</v>
      </c>
    </row>
    <row r="54" s="5" customFormat="1" ht="47.25" customHeight="1">
      <c r="A54" s="119" t="s">
        <v>74</v>
      </c>
      <c r="B54" s="120"/>
      <c r="C54" s="121"/>
      <c r="D54" s="122" t="s">
        <v>84</v>
      </c>
      <c r="E54" s="122"/>
      <c r="F54" s="122"/>
      <c r="G54" s="122"/>
      <c r="H54" s="122"/>
      <c r="I54" s="123"/>
      <c r="J54" s="122" t="s">
        <v>84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'Rozpočet_II.etapa - Rozpo...'!J27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77</v>
      </c>
      <c r="AR54" s="126"/>
      <c r="AS54" s="127">
        <v>0</v>
      </c>
      <c r="AT54" s="128">
        <f>ROUND(SUM(AV54:AW54),2)</f>
        <v>0</v>
      </c>
      <c r="AU54" s="129">
        <f>'Rozpočet_II.etapa - Rozpo...'!P89</f>
        <v>0</v>
      </c>
      <c r="AV54" s="128">
        <f>'Rozpočet_II.etapa - Rozpo...'!J30</f>
        <v>0</v>
      </c>
      <c r="AW54" s="128">
        <f>'Rozpočet_II.etapa - Rozpo...'!J31</f>
        <v>0</v>
      </c>
      <c r="AX54" s="128">
        <f>'Rozpočet_II.etapa - Rozpo...'!J32</f>
        <v>0</v>
      </c>
      <c r="AY54" s="128">
        <f>'Rozpočet_II.etapa - Rozpo...'!J33</f>
        <v>0</v>
      </c>
      <c r="AZ54" s="128">
        <f>'Rozpočet_II.etapa - Rozpo...'!F30</f>
        <v>0</v>
      </c>
      <c r="BA54" s="128">
        <f>'Rozpočet_II.etapa - Rozpo...'!F31</f>
        <v>0</v>
      </c>
      <c r="BB54" s="128">
        <f>'Rozpočet_II.etapa - Rozpo...'!F32</f>
        <v>0</v>
      </c>
      <c r="BC54" s="128">
        <f>'Rozpočet_II.etapa - Rozpo...'!F33</f>
        <v>0</v>
      </c>
      <c r="BD54" s="130">
        <f>'Rozpočet_II.etapa - Rozpo...'!F34</f>
        <v>0</v>
      </c>
      <c r="BT54" s="131" t="s">
        <v>78</v>
      </c>
      <c r="BV54" s="131" t="s">
        <v>72</v>
      </c>
      <c r="BW54" s="131" t="s">
        <v>85</v>
      </c>
      <c r="BX54" s="131" t="s">
        <v>7</v>
      </c>
      <c r="CL54" s="131" t="s">
        <v>21</v>
      </c>
      <c r="CM54" s="131" t="s">
        <v>80</v>
      </c>
    </row>
    <row r="55" s="5" customFormat="1" ht="63" customHeight="1">
      <c r="A55" s="119" t="s">
        <v>74</v>
      </c>
      <c r="B55" s="120"/>
      <c r="C55" s="121"/>
      <c r="D55" s="122" t="s">
        <v>86</v>
      </c>
      <c r="E55" s="122"/>
      <c r="F55" s="122"/>
      <c r="G55" s="122"/>
      <c r="H55" s="122"/>
      <c r="I55" s="123"/>
      <c r="J55" s="122" t="s">
        <v>87</v>
      </c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4">
        <f>'CD--SVODY-VNITRNI -  - CD...'!J27</f>
        <v>0</v>
      </c>
      <c r="AH55" s="123"/>
      <c r="AI55" s="123"/>
      <c r="AJ55" s="123"/>
      <c r="AK55" s="123"/>
      <c r="AL55" s="123"/>
      <c r="AM55" s="123"/>
      <c r="AN55" s="124">
        <f>SUM(AG55,AT55)</f>
        <v>0</v>
      </c>
      <c r="AO55" s="123"/>
      <c r="AP55" s="123"/>
      <c r="AQ55" s="125" t="s">
        <v>77</v>
      </c>
      <c r="AR55" s="126"/>
      <c r="AS55" s="132">
        <v>0</v>
      </c>
      <c r="AT55" s="133">
        <f>ROUND(SUM(AV55:AW55),2)</f>
        <v>0</v>
      </c>
      <c r="AU55" s="134">
        <f>'CD--SVODY-VNITRNI -  - CD...'!P91</f>
        <v>0</v>
      </c>
      <c r="AV55" s="133">
        <f>'CD--SVODY-VNITRNI -  - CD...'!J30</f>
        <v>0</v>
      </c>
      <c r="AW55" s="133">
        <f>'CD--SVODY-VNITRNI -  - CD...'!J31</f>
        <v>0</v>
      </c>
      <c r="AX55" s="133">
        <f>'CD--SVODY-VNITRNI -  - CD...'!J32</f>
        <v>0</v>
      </c>
      <c r="AY55" s="133">
        <f>'CD--SVODY-VNITRNI -  - CD...'!J33</f>
        <v>0</v>
      </c>
      <c r="AZ55" s="133">
        <f>'CD--SVODY-VNITRNI -  - CD...'!F30</f>
        <v>0</v>
      </c>
      <c r="BA55" s="133">
        <f>'CD--SVODY-VNITRNI -  - CD...'!F31</f>
        <v>0</v>
      </c>
      <c r="BB55" s="133">
        <f>'CD--SVODY-VNITRNI -  - CD...'!F32</f>
        <v>0</v>
      </c>
      <c r="BC55" s="133">
        <f>'CD--SVODY-VNITRNI -  - CD...'!F33</f>
        <v>0</v>
      </c>
      <c r="BD55" s="135">
        <f>'CD--SVODY-VNITRNI -  - CD...'!F34</f>
        <v>0</v>
      </c>
      <c r="BT55" s="131" t="s">
        <v>78</v>
      </c>
      <c r="BV55" s="131" t="s">
        <v>72</v>
      </c>
      <c r="BW55" s="131" t="s">
        <v>88</v>
      </c>
      <c r="BX55" s="131" t="s">
        <v>7</v>
      </c>
      <c r="CL55" s="131" t="s">
        <v>21</v>
      </c>
      <c r="CM55" s="131" t="s">
        <v>80</v>
      </c>
    </row>
    <row r="56" s="1" customFormat="1" ht="30" customHeight="1">
      <c r="B56" s="46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2"/>
    </row>
    <row r="57" s="1" customFormat="1" ht="6.96" customHeight="1">
      <c r="B57" s="67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72"/>
    </row>
  </sheetData>
  <sheetProtection sheet="1" formatColumns="0" formatRows="0" objects="1" scenarios="1" spinCount="100000" saltValue="w4MPaL5ix0getF6K+yrYm2P6hbRFtcxLxt0oRZNEOeZ7FHa7VnrCRF3kOQp94Qo6qEWfSdB8sqq+EyaC8KF7Zw==" hashValue="X3zM6GJlqX1tQOcpaEb91EukBgNWkDnhOikHsDiuHvgWXgsHt7SnvLh5BshsyUSjVjP9LH7ClzlNHpc0dzf4yw==" algorithmName="SHA-512" password="CC35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tav - Sanace stropu - st...'!C2" display="/"/>
    <hyperlink ref="A53" location="'HK ON-oprava osvětle - Hr...'!C2" display="/"/>
    <hyperlink ref="A54" location="'Rozpočet_II.etapa - Rozpo...'!C2" display="/"/>
    <hyperlink ref="A55" location="'CD--SVODY-VNITRNI -  - CD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89</v>
      </c>
      <c r="G1" s="139" t="s">
        <v>90</v>
      </c>
      <c r="H1" s="139"/>
      <c r="I1" s="140"/>
      <c r="J1" s="139" t="s">
        <v>91</v>
      </c>
      <c r="K1" s="138" t="s">
        <v>92</v>
      </c>
      <c r="L1" s="139" t="s">
        <v>93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79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80</v>
      </c>
    </row>
    <row r="4" ht="36.96" customHeight="1">
      <c r="B4" s="28"/>
      <c r="C4" s="29"/>
      <c r="D4" s="30" t="s">
        <v>94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Hradec Králové ON - oprava (vnitřní omítky, osvětlení a dešťové svody)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95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96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29</v>
      </c>
      <c r="G12" s="47"/>
      <c r="H12" s="47"/>
      <c r="I12" s="146" t="s">
        <v>25</v>
      </c>
      <c r="J12" s="147" t="str">
        <f>'Rekapitulace stavby'!AN8</f>
        <v>8. 6. 2018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6" t="s">
        <v>30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36</v>
      </c>
      <c r="E27" s="47"/>
      <c r="F27" s="47"/>
      <c r="G27" s="47"/>
      <c r="H27" s="47"/>
      <c r="I27" s="144"/>
      <c r="J27" s="155">
        <f>ROUND(J97,2)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38</v>
      </c>
      <c r="G29" s="47"/>
      <c r="H29" s="47"/>
      <c r="I29" s="156" t="s">
        <v>37</v>
      </c>
      <c r="J29" s="52" t="s">
        <v>39</v>
      </c>
      <c r="K29" s="51"/>
    </row>
    <row r="30" s="1" customFormat="1" ht="14.4" customHeight="1">
      <c r="B30" s="46"/>
      <c r="C30" s="47"/>
      <c r="D30" s="55" t="s">
        <v>40</v>
      </c>
      <c r="E30" s="55" t="s">
        <v>41</v>
      </c>
      <c r="F30" s="157">
        <f>ROUND(SUM(BE97:BE275), 2)</f>
        <v>0</v>
      </c>
      <c r="G30" s="47"/>
      <c r="H30" s="47"/>
      <c r="I30" s="158">
        <v>0.20999999999999999</v>
      </c>
      <c r="J30" s="157">
        <f>ROUND(ROUND((SUM(BE97:BE275)), 2)*I30, 2)</f>
        <v>0</v>
      </c>
      <c r="K30" s="51"/>
    </row>
    <row r="31" s="1" customFormat="1" ht="14.4" customHeight="1">
      <c r="B31" s="46"/>
      <c r="C31" s="47"/>
      <c r="D31" s="47"/>
      <c r="E31" s="55" t="s">
        <v>42</v>
      </c>
      <c r="F31" s="157">
        <f>ROUND(SUM(BF97:BF275), 2)</f>
        <v>0</v>
      </c>
      <c r="G31" s="47"/>
      <c r="H31" s="47"/>
      <c r="I31" s="158">
        <v>0.14999999999999999</v>
      </c>
      <c r="J31" s="157">
        <f>ROUND(ROUND((SUM(BF97:BF275)),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43</v>
      </c>
      <c r="F32" s="157">
        <f>ROUND(SUM(BG97:BG275),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44</v>
      </c>
      <c r="F33" s="157">
        <f>ROUND(SUM(BH97:BH275),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57">
        <f>ROUND(SUM(BI97:BI275),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46</v>
      </c>
      <c r="E36" s="98"/>
      <c r="F36" s="98"/>
      <c r="G36" s="161" t="s">
        <v>47</v>
      </c>
      <c r="H36" s="162" t="s">
        <v>48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97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Hradec Králové ON - oprava (vnitřní omítky, osvětlení a dešťové svody)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95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stav - Sanace stropu - stav - Sanace stropu haly...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6" t="s">
        <v>25</v>
      </c>
      <c r="J49" s="147" t="str">
        <f>IF(J12="","",J12)</f>
        <v>8. 6. 2018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98</v>
      </c>
      <c r="D54" s="159"/>
      <c r="E54" s="159"/>
      <c r="F54" s="159"/>
      <c r="G54" s="159"/>
      <c r="H54" s="159"/>
      <c r="I54" s="173"/>
      <c r="J54" s="174" t="s">
        <v>99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100</v>
      </c>
      <c r="D56" s="47"/>
      <c r="E56" s="47"/>
      <c r="F56" s="47"/>
      <c r="G56" s="47"/>
      <c r="H56" s="47"/>
      <c r="I56" s="144"/>
      <c r="J56" s="155">
        <f>J97</f>
        <v>0</v>
      </c>
      <c r="K56" s="51"/>
      <c r="AU56" s="24" t="s">
        <v>101</v>
      </c>
    </row>
    <row r="57" s="7" customFormat="1" ht="24.96" customHeight="1">
      <c r="B57" s="177"/>
      <c r="C57" s="178"/>
      <c r="D57" s="179" t="s">
        <v>102</v>
      </c>
      <c r="E57" s="180"/>
      <c r="F57" s="180"/>
      <c r="G57" s="180"/>
      <c r="H57" s="180"/>
      <c r="I57" s="181"/>
      <c r="J57" s="182">
        <f>J98</f>
        <v>0</v>
      </c>
      <c r="K57" s="183"/>
    </row>
    <row r="58" s="8" customFormat="1" ht="19.92" customHeight="1">
      <c r="B58" s="184"/>
      <c r="C58" s="185"/>
      <c r="D58" s="186" t="s">
        <v>103</v>
      </c>
      <c r="E58" s="187"/>
      <c r="F58" s="187"/>
      <c r="G58" s="187"/>
      <c r="H58" s="187"/>
      <c r="I58" s="188"/>
      <c r="J58" s="189">
        <f>J99</f>
        <v>0</v>
      </c>
      <c r="K58" s="190"/>
    </row>
    <row r="59" s="8" customFormat="1" ht="19.92" customHeight="1">
      <c r="B59" s="184"/>
      <c r="C59" s="185"/>
      <c r="D59" s="186" t="s">
        <v>104</v>
      </c>
      <c r="E59" s="187"/>
      <c r="F59" s="187"/>
      <c r="G59" s="187"/>
      <c r="H59" s="187"/>
      <c r="I59" s="188"/>
      <c r="J59" s="189">
        <f>J118</f>
        <v>0</v>
      </c>
      <c r="K59" s="190"/>
    </row>
    <row r="60" s="8" customFormat="1" ht="19.92" customHeight="1">
      <c r="B60" s="184"/>
      <c r="C60" s="185"/>
      <c r="D60" s="186" t="s">
        <v>105</v>
      </c>
      <c r="E60" s="187"/>
      <c r="F60" s="187"/>
      <c r="G60" s="187"/>
      <c r="H60" s="187"/>
      <c r="I60" s="188"/>
      <c r="J60" s="189">
        <f>J174</f>
        <v>0</v>
      </c>
      <c r="K60" s="190"/>
    </row>
    <row r="61" s="8" customFormat="1" ht="19.92" customHeight="1">
      <c r="B61" s="184"/>
      <c r="C61" s="185"/>
      <c r="D61" s="186" t="s">
        <v>106</v>
      </c>
      <c r="E61" s="187"/>
      <c r="F61" s="187"/>
      <c r="G61" s="187"/>
      <c r="H61" s="187"/>
      <c r="I61" s="188"/>
      <c r="J61" s="189">
        <f>J176</f>
        <v>0</v>
      </c>
      <c r="K61" s="190"/>
    </row>
    <row r="62" s="7" customFormat="1" ht="24.96" customHeight="1">
      <c r="B62" s="177"/>
      <c r="C62" s="178"/>
      <c r="D62" s="179" t="s">
        <v>107</v>
      </c>
      <c r="E62" s="180"/>
      <c r="F62" s="180"/>
      <c r="G62" s="180"/>
      <c r="H62" s="180"/>
      <c r="I62" s="181"/>
      <c r="J62" s="182">
        <f>J183</f>
        <v>0</v>
      </c>
      <c r="K62" s="183"/>
    </row>
    <row r="63" s="8" customFormat="1" ht="19.92" customHeight="1">
      <c r="B63" s="184"/>
      <c r="C63" s="185"/>
      <c r="D63" s="186" t="s">
        <v>108</v>
      </c>
      <c r="E63" s="187"/>
      <c r="F63" s="187"/>
      <c r="G63" s="187"/>
      <c r="H63" s="187"/>
      <c r="I63" s="188"/>
      <c r="J63" s="189">
        <f>J184</f>
        <v>0</v>
      </c>
      <c r="K63" s="190"/>
    </row>
    <row r="64" s="8" customFormat="1" ht="19.92" customHeight="1">
      <c r="B64" s="184"/>
      <c r="C64" s="185"/>
      <c r="D64" s="186" t="s">
        <v>109</v>
      </c>
      <c r="E64" s="187"/>
      <c r="F64" s="187"/>
      <c r="G64" s="187"/>
      <c r="H64" s="187"/>
      <c r="I64" s="188"/>
      <c r="J64" s="189">
        <f>J186</f>
        <v>0</v>
      </c>
      <c r="K64" s="190"/>
    </row>
    <row r="65" s="8" customFormat="1" ht="19.92" customHeight="1">
      <c r="B65" s="184"/>
      <c r="C65" s="185"/>
      <c r="D65" s="186" t="s">
        <v>110</v>
      </c>
      <c r="E65" s="187"/>
      <c r="F65" s="187"/>
      <c r="G65" s="187"/>
      <c r="H65" s="187"/>
      <c r="I65" s="188"/>
      <c r="J65" s="189">
        <f>J189</f>
        <v>0</v>
      </c>
      <c r="K65" s="190"/>
    </row>
    <row r="66" s="8" customFormat="1" ht="19.92" customHeight="1">
      <c r="B66" s="184"/>
      <c r="C66" s="185"/>
      <c r="D66" s="186" t="s">
        <v>111</v>
      </c>
      <c r="E66" s="187"/>
      <c r="F66" s="187"/>
      <c r="G66" s="187"/>
      <c r="H66" s="187"/>
      <c r="I66" s="188"/>
      <c r="J66" s="189">
        <f>J204</f>
        <v>0</v>
      </c>
      <c r="K66" s="190"/>
    </row>
    <row r="67" s="8" customFormat="1" ht="19.92" customHeight="1">
      <c r="B67" s="184"/>
      <c r="C67" s="185"/>
      <c r="D67" s="186" t="s">
        <v>112</v>
      </c>
      <c r="E67" s="187"/>
      <c r="F67" s="187"/>
      <c r="G67" s="187"/>
      <c r="H67" s="187"/>
      <c r="I67" s="188"/>
      <c r="J67" s="189">
        <f>J209</f>
        <v>0</v>
      </c>
      <c r="K67" s="190"/>
    </row>
    <row r="68" s="8" customFormat="1" ht="19.92" customHeight="1">
      <c r="B68" s="184"/>
      <c r="C68" s="185"/>
      <c r="D68" s="186" t="s">
        <v>113</v>
      </c>
      <c r="E68" s="187"/>
      <c r="F68" s="187"/>
      <c r="G68" s="187"/>
      <c r="H68" s="187"/>
      <c r="I68" s="188"/>
      <c r="J68" s="189">
        <f>J213</f>
        <v>0</v>
      </c>
      <c r="K68" s="190"/>
    </row>
    <row r="69" s="8" customFormat="1" ht="19.92" customHeight="1">
      <c r="B69" s="184"/>
      <c r="C69" s="185"/>
      <c r="D69" s="186" t="s">
        <v>114</v>
      </c>
      <c r="E69" s="187"/>
      <c r="F69" s="187"/>
      <c r="G69" s="187"/>
      <c r="H69" s="187"/>
      <c r="I69" s="188"/>
      <c r="J69" s="189">
        <f>J220</f>
        <v>0</v>
      </c>
      <c r="K69" s="190"/>
    </row>
    <row r="70" s="8" customFormat="1" ht="19.92" customHeight="1">
      <c r="B70" s="184"/>
      <c r="C70" s="185"/>
      <c r="D70" s="186" t="s">
        <v>115</v>
      </c>
      <c r="E70" s="187"/>
      <c r="F70" s="187"/>
      <c r="G70" s="187"/>
      <c r="H70" s="187"/>
      <c r="I70" s="188"/>
      <c r="J70" s="189">
        <f>J240</f>
        <v>0</v>
      </c>
      <c r="K70" s="190"/>
    </row>
    <row r="71" s="7" customFormat="1" ht="24.96" customHeight="1">
      <c r="B71" s="177"/>
      <c r="C71" s="178"/>
      <c r="D71" s="179" t="s">
        <v>116</v>
      </c>
      <c r="E71" s="180"/>
      <c r="F71" s="180"/>
      <c r="G71" s="180"/>
      <c r="H71" s="180"/>
      <c r="I71" s="181"/>
      <c r="J71" s="182">
        <f>J258</f>
        <v>0</v>
      </c>
      <c r="K71" s="183"/>
    </row>
    <row r="72" s="8" customFormat="1" ht="19.92" customHeight="1">
      <c r="B72" s="184"/>
      <c r="C72" s="185"/>
      <c r="D72" s="186" t="s">
        <v>117</v>
      </c>
      <c r="E72" s="187"/>
      <c r="F72" s="187"/>
      <c r="G72" s="187"/>
      <c r="H72" s="187"/>
      <c r="I72" s="188"/>
      <c r="J72" s="189">
        <f>J259</f>
        <v>0</v>
      </c>
      <c r="K72" s="190"/>
    </row>
    <row r="73" s="8" customFormat="1" ht="19.92" customHeight="1">
      <c r="B73" s="184"/>
      <c r="C73" s="185"/>
      <c r="D73" s="186" t="s">
        <v>118</v>
      </c>
      <c r="E73" s="187"/>
      <c r="F73" s="187"/>
      <c r="G73" s="187"/>
      <c r="H73" s="187"/>
      <c r="I73" s="188"/>
      <c r="J73" s="189">
        <f>J261</f>
        <v>0</v>
      </c>
      <c r="K73" s="190"/>
    </row>
    <row r="74" s="8" customFormat="1" ht="19.92" customHeight="1">
      <c r="B74" s="184"/>
      <c r="C74" s="185"/>
      <c r="D74" s="186" t="s">
        <v>119</v>
      </c>
      <c r="E74" s="187"/>
      <c r="F74" s="187"/>
      <c r="G74" s="187"/>
      <c r="H74" s="187"/>
      <c r="I74" s="188"/>
      <c r="J74" s="189">
        <f>J263</f>
        <v>0</v>
      </c>
      <c r="K74" s="190"/>
    </row>
    <row r="75" s="8" customFormat="1" ht="19.92" customHeight="1">
      <c r="B75" s="184"/>
      <c r="C75" s="185"/>
      <c r="D75" s="186" t="s">
        <v>120</v>
      </c>
      <c r="E75" s="187"/>
      <c r="F75" s="187"/>
      <c r="G75" s="187"/>
      <c r="H75" s="187"/>
      <c r="I75" s="188"/>
      <c r="J75" s="189">
        <f>J266</f>
        <v>0</v>
      </c>
      <c r="K75" s="190"/>
    </row>
    <row r="76" s="8" customFormat="1" ht="19.92" customHeight="1">
      <c r="B76" s="184"/>
      <c r="C76" s="185"/>
      <c r="D76" s="186" t="s">
        <v>121</v>
      </c>
      <c r="E76" s="187"/>
      <c r="F76" s="187"/>
      <c r="G76" s="187"/>
      <c r="H76" s="187"/>
      <c r="I76" s="188"/>
      <c r="J76" s="189">
        <f>J270</f>
        <v>0</v>
      </c>
      <c r="K76" s="190"/>
    </row>
    <row r="77" s="8" customFormat="1" ht="19.92" customHeight="1">
      <c r="B77" s="184"/>
      <c r="C77" s="185"/>
      <c r="D77" s="186" t="s">
        <v>122</v>
      </c>
      <c r="E77" s="187"/>
      <c r="F77" s="187"/>
      <c r="G77" s="187"/>
      <c r="H77" s="187"/>
      <c r="I77" s="188"/>
      <c r="J77" s="189">
        <f>J273</f>
        <v>0</v>
      </c>
      <c r="K77" s="190"/>
    </row>
    <row r="78" s="1" customFormat="1" ht="21.84" customHeight="1">
      <c r="B78" s="46"/>
      <c r="C78" s="47"/>
      <c r="D78" s="47"/>
      <c r="E78" s="47"/>
      <c r="F78" s="47"/>
      <c r="G78" s="47"/>
      <c r="H78" s="47"/>
      <c r="I78" s="144"/>
      <c r="J78" s="47"/>
      <c r="K78" s="51"/>
    </row>
    <row r="79" s="1" customFormat="1" ht="6.96" customHeight="1">
      <c r="B79" s="67"/>
      <c r="C79" s="68"/>
      <c r="D79" s="68"/>
      <c r="E79" s="68"/>
      <c r="F79" s="68"/>
      <c r="G79" s="68"/>
      <c r="H79" s="68"/>
      <c r="I79" s="166"/>
      <c r="J79" s="68"/>
      <c r="K79" s="69"/>
    </row>
    <row r="83" s="1" customFormat="1" ht="6.96" customHeight="1">
      <c r="B83" s="70"/>
      <c r="C83" s="71"/>
      <c r="D83" s="71"/>
      <c r="E83" s="71"/>
      <c r="F83" s="71"/>
      <c r="G83" s="71"/>
      <c r="H83" s="71"/>
      <c r="I83" s="169"/>
      <c r="J83" s="71"/>
      <c r="K83" s="71"/>
      <c r="L83" s="72"/>
    </row>
    <row r="84" s="1" customFormat="1" ht="36.96" customHeight="1">
      <c r="B84" s="46"/>
      <c r="C84" s="73" t="s">
        <v>123</v>
      </c>
      <c r="D84" s="74"/>
      <c r="E84" s="74"/>
      <c r="F84" s="74"/>
      <c r="G84" s="74"/>
      <c r="H84" s="74"/>
      <c r="I84" s="191"/>
      <c r="J84" s="74"/>
      <c r="K84" s="74"/>
      <c r="L84" s="72"/>
    </row>
    <row r="85" s="1" customFormat="1" ht="6.96" customHeight="1">
      <c r="B85" s="46"/>
      <c r="C85" s="74"/>
      <c r="D85" s="74"/>
      <c r="E85" s="74"/>
      <c r="F85" s="74"/>
      <c r="G85" s="74"/>
      <c r="H85" s="74"/>
      <c r="I85" s="191"/>
      <c r="J85" s="74"/>
      <c r="K85" s="74"/>
      <c r="L85" s="72"/>
    </row>
    <row r="86" s="1" customFormat="1" ht="14.4" customHeight="1">
      <c r="B86" s="46"/>
      <c r="C86" s="76" t="s">
        <v>18</v>
      </c>
      <c r="D86" s="74"/>
      <c r="E86" s="74"/>
      <c r="F86" s="74"/>
      <c r="G86" s="74"/>
      <c r="H86" s="74"/>
      <c r="I86" s="191"/>
      <c r="J86" s="74"/>
      <c r="K86" s="74"/>
      <c r="L86" s="72"/>
    </row>
    <row r="87" s="1" customFormat="1" ht="16.5" customHeight="1">
      <c r="B87" s="46"/>
      <c r="C87" s="74"/>
      <c r="D87" s="74"/>
      <c r="E87" s="192" t="str">
        <f>E7</f>
        <v>Hradec Králové ON - oprava (vnitřní omítky, osvětlení a dešťové svody)</v>
      </c>
      <c r="F87" s="76"/>
      <c r="G87" s="76"/>
      <c r="H87" s="76"/>
      <c r="I87" s="191"/>
      <c r="J87" s="74"/>
      <c r="K87" s="74"/>
      <c r="L87" s="72"/>
    </row>
    <row r="88" s="1" customFormat="1" ht="14.4" customHeight="1">
      <c r="B88" s="46"/>
      <c r="C88" s="76" t="s">
        <v>95</v>
      </c>
      <c r="D88" s="74"/>
      <c r="E88" s="74"/>
      <c r="F88" s="74"/>
      <c r="G88" s="74"/>
      <c r="H88" s="74"/>
      <c r="I88" s="191"/>
      <c r="J88" s="74"/>
      <c r="K88" s="74"/>
      <c r="L88" s="72"/>
    </row>
    <row r="89" s="1" customFormat="1" ht="17.25" customHeight="1">
      <c r="B89" s="46"/>
      <c r="C89" s="74"/>
      <c r="D89" s="74"/>
      <c r="E89" s="82" t="str">
        <f>E9</f>
        <v>stav - Sanace stropu - stav - Sanace stropu haly...</v>
      </c>
      <c r="F89" s="74"/>
      <c r="G89" s="74"/>
      <c r="H89" s="74"/>
      <c r="I89" s="191"/>
      <c r="J89" s="74"/>
      <c r="K89" s="74"/>
      <c r="L89" s="72"/>
    </row>
    <row r="90" s="1" customFormat="1" ht="6.96" customHeight="1">
      <c r="B90" s="46"/>
      <c r="C90" s="74"/>
      <c r="D90" s="74"/>
      <c r="E90" s="74"/>
      <c r="F90" s="74"/>
      <c r="G90" s="74"/>
      <c r="H90" s="74"/>
      <c r="I90" s="191"/>
      <c r="J90" s="74"/>
      <c r="K90" s="74"/>
      <c r="L90" s="72"/>
    </row>
    <row r="91" s="1" customFormat="1" ht="18" customHeight="1">
      <c r="B91" s="46"/>
      <c r="C91" s="76" t="s">
        <v>23</v>
      </c>
      <c r="D91" s="74"/>
      <c r="E91" s="74"/>
      <c r="F91" s="193" t="str">
        <f>F12</f>
        <v xml:space="preserve"> </v>
      </c>
      <c r="G91" s="74"/>
      <c r="H91" s="74"/>
      <c r="I91" s="194" t="s">
        <v>25</v>
      </c>
      <c r="J91" s="85" t="str">
        <f>IF(J12="","",J12)</f>
        <v>8. 6. 2018</v>
      </c>
      <c r="K91" s="74"/>
      <c r="L91" s="72"/>
    </row>
    <row r="92" s="1" customFormat="1" ht="6.96" customHeight="1">
      <c r="B92" s="46"/>
      <c r="C92" s="74"/>
      <c r="D92" s="74"/>
      <c r="E92" s="74"/>
      <c r="F92" s="74"/>
      <c r="G92" s="74"/>
      <c r="H92" s="74"/>
      <c r="I92" s="191"/>
      <c r="J92" s="74"/>
      <c r="K92" s="74"/>
      <c r="L92" s="72"/>
    </row>
    <row r="93" s="1" customFormat="1">
      <c r="B93" s="46"/>
      <c r="C93" s="76" t="s">
        <v>27</v>
      </c>
      <c r="D93" s="74"/>
      <c r="E93" s="74"/>
      <c r="F93" s="193" t="str">
        <f>E15</f>
        <v xml:space="preserve"> </v>
      </c>
      <c r="G93" s="74"/>
      <c r="H93" s="74"/>
      <c r="I93" s="194" t="s">
        <v>33</v>
      </c>
      <c r="J93" s="193" t="str">
        <f>E21</f>
        <v xml:space="preserve"> </v>
      </c>
      <c r="K93" s="74"/>
      <c r="L93" s="72"/>
    </row>
    <row r="94" s="1" customFormat="1" ht="14.4" customHeight="1">
      <c r="B94" s="46"/>
      <c r="C94" s="76" t="s">
        <v>31</v>
      </c>
      <c r="D94" s="74"/>
      <c r="E94" s="74"/>
      <c r="F94" s="193" t="str">
        <f>IF(E18="","",E18)</f>
        <v/>
      </c>
      <c r="G94" s="74"/>
      <c r="H94" s="74"/>
      <c r="I94" s="191"/>
      <c r="J94" s="74"/>
      <c r="K94" s="74"/>
      <c r="L94" s="72"/>
    </row>
    <row r="95" s="1" customFormat="1" ht="10.32" customHeight="1">
      <c r="B95" s="46"/>
      <c r="C95" s="74"/>
      <c r="D95" s="74"/>
      <c r="E95" s="74"/>
      <c r="F95" s="74"/>
      <c r="G95" s="74"/>
      <c r="H95" s="74"/>
      <c r="I95" s="191"/>
      <c r="J95" s="74"/>
      <c r="K95" s="74"/>
      <c r="L95" s="72"/>
    </row>
    <row r="96" s="9" customFormat="1" ht="29.28" customHeight="1">
      <c r="B96" s="195"/>
      <c r="C96" s="196" t="s">
        <v>124</v>
      </c>
      <c r="D96" s="197" t="s">
        <v>55</v>
      </c>
      <c r="E96" s="197" t="s">
        <v>51</v>
      </c>
      <c r="F96" s="197" t="s">
        <v>125</v>
      </c>
      <c r="G96" s="197" t="s">
        <v>126</v>
      </c>
      <c r="H96" s="197" t="s">
        <v>127</v>
      </c>
      <c r="I96" s="198" t="s">
        <v>128</v>
      </c>
      <c r="J96" s="197" t="s">
        <v>99</v>
      </c>
      <c r="K96" s="199" t="s">
        <v>129</v>
      </c>
      <c r="L96" s="200"/>
      <c r="M96" s="102" t="s">
        <v>130</v>
      </c>
      <c r="N96" s="103" t="s">
        <v>40</v>
      </c>
      <c r="O96" s="103" t="s">
        <v>131</v>
      </c>
      <c r="P96" s="103" t="s">
        <v>132</v>
      </c>
      <c r="Q96" s="103" t="s">
        <v>133</v>
      </c>
      <c r="R96" s="103" t="s">
        <v>134</v>
      </c>
      <c r="S96" s="103" t="s">
        <v>135</v>
      </c>
      <c r="T96" s="104" t="s">
        <v>136</v>
      </c>
    </row>
    <row r="97" s="1" customFormat="1" ht="29.28" customHeight="1">
      <c r="B97" s="46"/>
      <c r="C97" s="108" t="s">
        <v>100</v>
      </c>
      <c r="D97" s="74"/>
      <c r="E97" s="74"/>
      <c r="F97" s="74"/>
      <c r="G97" s="74"/>
      <c r="H97" s="74"/>
      <c r="I97" s="191"/>
      <c r="J97" s="201">
        <f>BK97</f>
        <v>0</v>
      </c>
      <c r="K97" s="74"/>
      <c r="L97" s="72"/>
      <c r="M97" s="105"/>
      <c r="N97" s="106"/>
      <c r="O97" s="106"/>
      <c r="P97" s="202">
        <f>P98+P183+P258</f>
        <v>0</v>
      </c>
      <c r="Q97" s="106"/>
      <c r="R97" s="202">
        <f>R98+R183+R258</f>
        <v>0</v>
      </c>
      <c r="S97" s="106"/>
      <c r="T97" s="203">
        <f>T98+T183+T258</f>
        <v>0</v>
      </c>
      <c r="AT97" s="24" t="s">
        <v>69</v>
      </c>
      <c r="AU97" s="24" t="s">
        <v>101</v>
      </c>
      <c r="BK97" s="204">
        <f>BK98+BK183+BK258</f>
        <v>0</v>
      </c>
    </row>
    <row r="98" s="10" customFormat="1" ht="37.44" customHeight="1">
      <c r="B98" s="205"/>
      <c r="C98" s="206"/>
      <c r="D98" s="207" t="s">
        <v>69</v>
      </c>
      <c r="E98" s="208" t="s">
        <v>137</v>
      </c>
      <c r="F98" s="208" t="s">
        <v>138</v>
      </c>
      <c r="G98" s="206"/>
      <c r="H98" s="206"/>
      <c r="I98" s="209"/>
      <c r="J98" s="210">
        <f>BK98</f>
        <v>0</v>
      </c>
      <c r="K98" s="206"/>
      <c r="L98" s="211"/>
      <c r="M98" s="212"/>
      <c r="N98" s="213"/>
      <c r="O98" s="213"/>
      <c r="P98" s="214">
        <f>P99+P118+P174+P176</f>
        <v>0</v>
      </c>
      <c r="Q98" s="213"/>
      <c r="R98" s="214">
        <f>R99+R118+R174+R176</f>
        <v>0</v>
      </c>
      <c r="S98" s="213"/>
      <c r="T98" s="215">
        <f>T99+T118+T174+T176</f>
        <v>0</v>
      </c>
      <c r="AR98" s="216" t="s">
        <v>78</v>
      </c>
      <c r="AT98" s="217" t="s">
        <v>69</v>
      </c>
      <c r="AU98" s="217" t="s">
        <v>70</v>
      </c>
      <c r="AY98" s="216" t="s">
        <v>139</v>
      </c>
      <c r="BK98" s="218">
        <f>BK99+BK118+BK174+BK176</f>
        <v>0</v>
      </c>
    </row>
    <row r="99" s="10" customFormat="1" ht="19.92" customHeight="1">
      <c r="B99" s="205"/>
      <c r="C99" s="206"/>
      <c r="D99" s="207" t="s">
        <v>69</v>
      </c>
      <c r="E99" s="219" t="s">
        <v>140</v>
      </c>
      <c r="F99" s="219" t="s">
        <v>141</v>
      </c>
      <c r="G99" s="206"/>
      <c r="H99" s="206"/>
      <c r="I99" s="209"/>
      <c r="J99" s="220">
        <f>BK99</f>
        <v>0</v>
      </c>
      <c r="K99" s="206"/>
      <c r="L99" s="211"/>
      <c r="M99" s="212"/>
      <c r="N99" s="213"/>
      <c r="O99" s="213"/>
      <c r="P99" s="214">
        <f>SUM(P100:P117)</f>
        <v>0</v>
      </c>
      <c r="Q99" s="213"/>
      <c r="R99" s="214">
        <f>SUM(R100:R117)</f>
        <v>0</v>
      </c>
      <c r="S99" s="213"/>
      <c r="T99" s="215">
        <f>SUM(T100:T117)</f>
        <v>0</v>
      </c>
      <c r="AR99" s="216" t="s">
        <v>78</v>
      </c>
      <c r="AT99" s="217" t="s">
        <v>69</v>
      </c>
      <c r="AU99" s="217" t="s">
        <v>78</v>
      </c>
      <c r="AY99" s="216" t="s">
        <v>139</v>
      </c>
      <c r="BK99" s="218">
        <f>SUM(BK100:BK117)</f>
        <v>0</v>
      </c>
    </row>
    <row r="100" s="1" customFormat="1" ht="51" customHeight="1">
      <c r="B100" s="46"/>
      <c r="C100" s="221" t="s">
        <v>78</v>
      </c>
      <c r="D100" s="221" t="s">
        <v>142</v>
      </c>
      <c r="E100" s="222" t="s">
        <v>143</v>
      </c>
      <c r="F100" s="223" t="s">
        <v>144</v>
      </c>
      <c r="G100" s="224" t="s">
        <v>145</v>
      </c>
      <c r="H100" s="225">
        <v>1683.126</v>
      </c>
      <c r="I100" s="226"/>
      <c r="J100" s="227">
        <f>ROUND(I100*H100,2)</f>
        <v>0</v>
      </c>
      <c r="K100" s="223" t="s">
        <v>21</v>
      </c>
      <c r="L100" s="72"/>
      <c r="M100" s="228" t="s">
        <v>21</v>
      </c>
      <c r="N100" s="229" t="s">
        <v>41</v>
      </c>
      <c r="O100" s="47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4" t="s">
        <v>146</v>
      </c>
      <c r="AT100" s="24" t="s">
        <v>142</v>
      </c>
      <c r="AU100" s="24" t="s">
        <v>80</v>
      </c>
      <c r="AY100" s="24" t="s">
        <v>139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4" t="s">
        <v>78</v>
      </c>
      <c r="BK100" s="232">
        <f>ROUND(I100*H100,2)</f>
        <v>0</v>
      </c>
      <c r="BL100" s="24" t="s">
        <v>146</v>
      </c>
      <c r="BM100" s="24" t="s">
        <v>80</v>
      </c>
    </row>
    <row r="101" s="1" customFormat="1" ht="51" customHeight="1">
      <c r="B101" s="46"/>
      <c r="C101" s="221" t="s">
        <v>80</v>
      </c>
      <c r="D101" s="221" t="s">
        <v>142</v>
      </c>
      <c r="E101" s="222" t="s">
        <v>147</v>
      </c>
      <c r="F101" s="223" t="s">
        <v>148</v>
      </c>
      <c r="G101" s="224" t="s">
        <v>145</v>
      </c>
      <c r="H101" s="225">
        <v>504.93799999999999</v>
      </c>
      <c r="I101" s="226"/>
      <c r="J101" s="227">
        <f>ROUND(I101*H101,2)</f>
        <v>0</v>
      </c>
      <c r="K101" s="223" t="s">
        <v>21</v>
      </c>
      <c r="L101" s="72"/>
      <c r="M101" s="228" t="s">
        <v>21</v>
      </c>
      <c r="N101" s="229" t="s">
        <v>41</v>
      </c>
      <c r="O101" s="47"/>
      <c r="P101" s="230">
        <f>O101*H101</f>
        <v>0</v>
      </c>
      <c r="Q101" s="230">
        <v>0</v>
      </c>
      <c r="R101" s="230">
        <f>Q101*H101</f>
        <v>0</v>
      </c>
      <c r="S101" s="230">
        <v>0</v>
      </c>
      <c r="T101" s="231">
        <f>S101*H101</f>
        <v>0</v>
      </c>
      <c r="AR101" s="24" t="s">
        <v>146</v>
      </c>
      <c r="AT101" s="24" t="s">
        <v>142</v>
      </c>
      <c r="AU101" s="24" t="s">
        <v>80</v>
      </c>
      <c r="AY101" s="24" t="s">
        <v>139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24" t="s">
        <v>78</v>
      </c>
      <c r="BK101" s="232">
        <f>ROUND(I101*H101,2)</f>
        <v>0</v>
      </c>
      <c r="BL101" s="24" t="s">
        <v>146</v>
      </c>
      <c r="BM101" s="24" t="s">
        <v>146</v>
      </c>
    </row>
    <row r="102" s="1" customFormat="1" ht="51" customHeight="1">
      <c r="B102" s="46"/>
      <c r="C102" s="221" t="s">
        <v>149</v>
      </c>
      <c r="D102" s="221" t="s">
        <v>142</v>
      </c>
      <c r="E102" s="222" t="s">
        <v>150</v>
      </c>
      <c r="F102" s="223" t="s">
        <v>148</v>
      </c>
      <c r="G102" s="224" t="s">
        <v>145</v>
      </c>
      <c r="H102" s="225">
        <v>168.31299999999999</v>
      </c>
      <c r="I102" s="226"/>
      <c r="J102" s="227">
        <f>ROUND(I102*H102,2)</f>
        <v>0</v>
      </c>
      <c r="K102" s="223" t="s">
        <v>21</v>
      </c>
      <c r="L102" s="72"/>
      <c r="M102" s="228" t="s">
        <v>21</v>
      </c>
      <c r="N102" s="229" t="s">
        <v>41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146</v>
      </c>
      <c r="AT102" s="24" t="s">
        <v>142</v>
      </c>
      <c r="AU102" s="24" t="s">
        <v>80</v>
      </c>
      <c r="AY102" s="24" t="s">
        <v>139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78</v>
      </c>
      <c r="BK102" s="232">
        <f>ROUND(I102*H102,2)</f>
        <v>0</v>
      </c>
      <c r="BL102" s="24" t="s">
        <v>146</v>
      </c>
      <c r="BM102" s="24" t="s">
        <v>140</v>
      </c>
    </row>
    <row r="103" s="1" customFormat="1" ht="25.5" customHeight="1">
      <c r="B103" s="46"/>
      <c r="C103" s="221" t="s">
        <v>146</v>
      </c>
      <c r="D103" s="221" t="s">
        <v>142</v>
      </c>
      <c r="E103" s="222" t="s">
        <v>151</v>
      </c>
      <c r="F103" s="223" t="s">
        <v>152</v>
      </c>
      <c r="G103" s="224" t="s">
        <v>145</v>
      </c>
      <c r="H103" s="225">
        <v>3079.0799999999999</v>
      </c>
      <c r="I103" s="226"/>
      <c r="J103" s="227">
        <f>ROUND(I103*H103,2)</f>
        <v>0</v>
      </c>
      <c r="K103" s="223" t="s">
        <v>21</v>
      </c>
      <c r="L103" s="72"/>
      <c r="M103" s="228" t="s">
        <v>21</v>
      </c>
      <c r="N103" s="229" t="s">
        <v>41</v>
      </c>
      <c r="O103" s="47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AR103" s="24" t="s">
        <v>146</v>
      </c>
      <c r="AT103" s="24" t="s">
        <v>142</v>
      </c>
      <c r="AU103" s="24" t="s">
        <v>80</v>
      </c>
      <c r="AY103" s="24" t="s">
        <v>139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4" t="s">
        <v>78</v>
      </c>
      <c r="BK103" s="232">
        <f>ROUND(I103*H103,2)</f>
        <v>0</v>
      </c>
      <c r="BL103" s="24" t="s">
        <v>146</v>
      </c>
      <c r="BM103" s="24" t="s">
        <v>153</v>
      </c>
    </row>
    <row r="104" s="1" customFormat="1" ht="16.5" customHeight="1">
      <c r="B104" s="46"/>
      <c r="C104" s="221" t="s">
        <v>154</v>
      </c>
      <c r="D104" s="221" t="s">
        <v>142</v>
      </c>
      <c r="E104" s="222" t="s">
        <v>155</v>
      </c>
      <c r="F104" s="223" t="s">
        <v>156</v>
      </c>
      <c r="G104" s="224" t="s">
        <v>145</v>
      </c>
      <c r="H104" s="225">
        <v>3079.0799999999999</v>
      </c>
      <c r="I104" s="226"/>
      <c r="J104" s="227">
        <f>ROUND(I104*H104,2)</f>
        <v>0</v>
      </c>
      <c r="K104" s="223" t="s">
        <v>21</v>
      </c>
      <c r="L104" s="72"/>
      <c r="M104" s="228" t="s">
        <v>21</v>
      </c>
      <c r="N104" s="229" t="s">
        <v>41</v>
      </c>
      <c r="O104" s="47"/>
      <c r="P104" s="230">
        <f>O104*H104</f>
        <v>0</v>
      </c>
      <c r="Q104" s="230">
        <v>0</v>
      </c>
      <c r="R104" s="230">
        <f>Q104*H104</f>
        <v>0</v>
      </c>
      <c r="S104" s="230">
        <v>0</v>
      </c>
      <c r="T104" s="231">
        <f>S104*H104</f>
        <v>0</v>
      </c>
      <c r="AR104" s="24" t="s">
        <v>146</v>
      </c>
      <c r="AT104" s="24" t="s">
        <v>142</v>
      </c>
      <c r="AU104" s="24" t="s">
        <v>80</v>
      </c>
      <c r="AY104" s="24" t="s">
        <v>139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24" t="s">
        <v>78</v>
      </c>
      <c r="BK104" s="232">
        <f>ROUND(I104*H104,2)</f>
        <v>0</v>
      </c>
      <c r="BL104" s="24" t="s">
        <v>146</v>
      </c>
      <c r="BM104" s="24" t="s">
        <v>157</v>
      </c>
    </row>
    <row r="105" s="1" customFormat="1" ht="25.5" customHeight="1">
      <c r="B105" s="46"/>
      <c r="C105" s="221" t="s">
        <v>140</v>
      </c>
      <c r="D105" s="221" t="s">
        <v>142</v>
      </c>
      <c r="E105" s="222" t="s">
        <v>158</v>
      </c>
      <c r="F105" s="223" t="s">
        <v>159</v>
      </c>
      <c r="G105" s="224" t="s">
        <v>145</v>
      </c>
      <c r="H105" s="225">
        <v>524.44000000000005</v>
      </c>
      <c r="I105" s="226"/>
      <c r="J105" s="227">
        <f>ROUND(I105*H105,2)</f>
        <v>0</v>
      </c>
      <c r="K105" s="223" t="s">
        <v>160</v>
      </c>
      <c r="L105" s="72"/>
      <c r="M105" s="228" t="s">
        <v>21</v>
      </c>
      <c r="N105" s="229" t="s">
        <v>41</v>
      </c>
      <c r="O105" s="47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4" t="s">
        <v>146</v>
      </c>
      <c r="AT105" s="24" t="s">
        <v>142</v>
      </c>
      <c r="AU105" s="24" t="s">
        <v>80</v>
      </c>
      <c r="AY105" s="24" t="s">
        <v>139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4" t="s">
        <v>78</v>
      </c>
      <c r="BK105" s="232">
        <f>ROUND(I105*H105,2)</f>
        <v>0</v>
      </c>
      <c r="BL105" s="24" t="s">
        <v>146</v>
      </c>
      <c r="BM105" s="24" t="s">
        <v>161</v>
      </c>
    </row>
    <row r="106" s="11" customFormat="1">
      <c r="B106" s="233"/>
      <c r="C106" s="234"/>
      <c r="D106" s="235" t="s">
        <v>162</v>
      </c>
      <c r="E106" s="236" t="s">
        <v>21</v>
      </c>
      <c r="F106" s="237" t="s">
        <v>163</v>
      </c>
      <c r="G106" s="234"/>
      <c r="H106" s="238">
        <v>10.32</v>
      </c>
      <c r="I106" s="239"/>
      <c r="J106" s="234"/>
      <c r="K106" s="234"/>
      <c r="L106" s="240"/>
      <c r="M106" s="241"/>
      <c r="N106" s="242"/>
      <c r="O106" s="242"/>
      <c r="P106" s="242"/>
      <c r="Q106" s="242"/>
      <c r="R106" s="242"/>
      <c r="S106" s="242"/>
      <c r="T106" s="243"/>
      <c r="AT106" s="244" t="s">
        <v>162</v>
      </c>
      <c r="AU106" s="244" t="s">
        <v>80</v>
      </c>
      <c r="AV106" s="11" t="s">
        <v>80</v>
      </c>
      <c r="AW106" s="11" t="s">
        <v>34</v>
      </c>
      <c r="AX106" s="11" t="s">
        <v>70</v>
      </c>
      <c r="AY106" s="244" t="s">
        <v>139</v>
      </c>
    </row>
    <row r="107" s="11" customFormat="1">
      <c r="B107" s="233"/>
      <c r="C107" s="234"/>
      <c r="D107" s="235" t="s">
        <v>162</v>
      </c>
      <c r="E107" s="236" t="s">
        <v>21</v>
      </c>
      <c r="F107" s="237" t="s">
        <v>164</v>
      </c>
      <c r="G107" s="234"/>
      <c r="H107" s="238">
        <v>39.399999999999999</v>
      </c>
      <c r="I107" s="239"/>
      <c r="J107" s="234"/>
      <c r="K107" s="234"/>
      <c r="L107" s="240"/>
      <c r="M107" s="241"/>
      <c r="N107" s="242"/>
      <c r="O107" s="242"/>
      <c r="P107" s="242"/>
      <c r="Q107" s="242"/>
      <c r="R107" s="242"/>
      <c r="S107" s="242"/>
      <c r="T107" s="243"/>
      <c r="AT107" s="244" t="s">
        <v>162</v>
      </c>
      <c r="AU107" s="244" t="s">
        <v>80</v>
      </c>
      <c r="AV107" s="11" t="s">
        <v>80</v>
      </c>
      <c r="AW107" s="11" t="s">
        <v>34</v>
      </c>
      <c r="AX107" s="11" t="s">
        <v>70</v>
      </c>
      <c r="AY107" s="244" t="s">
        <v>139</v>
      </c>
    </row>
    <row r="108" s="11" customFormat="1">
      <c r="B108" s="233"/>
      <c r="C108" s="234"/>
      <c r="D108" s="235" t="s">
        <v>162</v>
      </c>
      <c r="E108" s="236" t="s">
        <v>21</v>
      </c>
      <c r="F108" s="237" t="s">
        <v>165</v>
      </c>
      <c r="G108" s="234"/>
      <c r="H108" s="238">
        <v>6.7199999999999998</v>
      </c>
      <c r="I108" s="239"/>
      <c r="J108" s="234"/>
      <c r="K108" s="234"/>
      <c r="L108" s="240"/>
      <c r="M108" s="241"/>
      <c r="N108" s="242"/>
      <c r="O108" s="242"/>
      <c r="P108" s="242"/>
      <c r="Q108" s="242"/>
      <c r="R108" s="242"/>
      <c r="S108" s="242"/>
      <c r="T108" s="243"/>
      <c r="AT108" s="244" t="s">
        <v>162</v>
      </c>
      <c r="AU108" s="244" t="s">
        <v>80</v>
      </c>
      <c r="AV108" s="11" t="s">
        <v>80</v>
      </c>
      <c r="AW108" s="11" t="s">
        <v>34</v>
      </c>
      <c r="AX108" s="11" t="s">
        <v>70</v>
      </c>
      <c r="AY108" s="244" t="s">
        <v>139</v>
      </c>
    </row>
    <row r="109" s="11" customFormat="1">
      <c r="B109" s="233"/>
      <c r="C109" s="234"/>
      <c r="D109" s="235" t="s">
        <v>162</v>
      </c>
      <c r="E109" s="236" t="s">
        <v>21</v>
      </c>
      <c r="F109" s="237" t="s">
        <v>166</v>
      </c>
      <c r="G109" s="234"/>
      <c r="H109" s="238">
        <v>47.560000000000002</v>
      </c>
      <c r="I109" s="239"/>
      <c r="J109" s="234"/>
      <c r="K109" s="234"/>
      <c r="L109" s="240"/>
      <c r="M109" s="241"/>
      <c r="N109" s="242"/>
      <c r="O109" s="242"/>
      <c r="P109" s="242"/>
      <c r="Q109" s="242"/>
      <c r="R109" s="242"/>
      <c r="S109" s="242"/>
      <c r="T109" s="243"/>
      <c r="AT109" s="244" t="s">
        <v>162</v>
      </c>
      <c r="AU109" s="244" t="s">
        <v>80</v>
      </c>
      <c r="AV109" s="11" t="s">
        <v>80</v>
      </c>
      <c r="AW109" s="11" t="s">
        <v>34</v>
      </c>
      <c r="AX109" s="11" t="s">
        <v>70</v>
      </c>
      <c r="AY109" s="244" t="s">
        <v>139</v>
      </c>
    </row>
    <row r="110" s="11" customFormat="1">
      <c r="B110" s="233"/>
      <c r="C110" s="234"/>
      <c r="D110" s="235" t="s">
        <v>162</v>
      </c>
      <c r="E110" s="236" t="s">
        <v>21</v>
      </c>
      <c r="F110" s="237" t="s">
        <v>167</v>
      </c>
      <c r="G110" s="234"/>
      <c r="H110" s="238">
        <v>243.45500000000001</v>
      </c>
      <c r="I110" s="239"/>
      <c r="J110" s="234"/>
      <c r="K110" s="234"/>
      <c r="L110" s="240"/>
      <c r="M110" s="241"/>
      <c r="N110" s="242"/>
      <c r="O110" s="242"/>
      <c r="P110" s="242"/>
      <c r="Q110" s="242"/>
      <c r="R110" s="242"/>
      <c r="S110" s="242"/>
      <c r="T110" s="243"/>
      <c r="AT110" s="244" t="s">
        <v>162</v>
      </c>
      <c r="AU110" s="244" t="s">
        <v>80</v>
      </c>
      <c r="AV110" s="11" t="s">
        <v>80</v>
      </c>
      <c r="AW110" s="11" t="s">
        <v>34</v>
      </c>
      <c r="AX110" s="11" t="s">
        <v>70</v>
      </c>
      <c r="AY110" s="244" t="s">
        <v>139</v>
      </c>
    </row>
    <row r="111" s="11" customFormat="1">
      <c r="B111" s="233"/>
      <c r="C111" s="234"/>
      <c r="D111" s="235" t="s">
        <v>162</v>
      </c>
      <c r="E111" s="236" t="s">
        <v>21</v>
      </c>
      <c r="F111" s="237" t="s">
        <v>168</v>
      </c>
      <c r="G111" s="234"/>
      <c r="H111" s="238">
        <v>176.98500000000001</v>
      </c>
      <c r="I111" s="239"/>
      <c r="J111" s="234"/>
      <c r="K111" s="234"/>
      <c r="L111" s="240"/>
      <c r="M111" s="241"/>
      <c r="N111" s="242"/>
      <c r="O111" s="242"/>
      <c r="P111" s="242"/>
      <c r="Q111" s="242"/>
      <c r="R111" s="242"/>
      <c r="S111" s="242"/>
      <c r="T111" s="243"/>
      <c r="AT111" s="244" t="s">
        <v>162</v>
      </c>
      <c r="AU111" s="244" t="s">
        <v>80</v>
      </c>
      <c r="AV111" s="11" t="s">
        <v>80</v>
      </c>
      <c r="AW111" s="11" t="s">
        <v>34</v>
      </c>
      <c r="AX111" s="11" t="s">
        <v>70</v>
      </c>
      <c r="AY111" s="244" t="s">
        <v>139</v>
      </c>
    </row>
    <row r="112" s="12" customFormat="1">
      <c r="B112" s="245"/>
      <c r="C112" s="246"/>
      <c r="D112" s="235" t="s">
        <v>162</v>
      </c>
      <c r="E112" s="247" t="s">
        <v>21</v>
      </c>
      <c r="F112" s="248" t="s">
        <v>169</v>
      </c>
      <c r="G112" s="246"/>
      <c r="H112" s="249">
        <v>524.44000000000005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AT112" s="255" t="s">
        <v>162</v>
      </c>
      <c r="AU112" s="255" t="s">
        <v>80</v>
      </c>
      <c r="AV112" s="12" t="s">
        <v>146</v>
      </c>
      <c r="AW112" s="12" t="s">
        <v>34</v>
      </c>
      <c r="AX112" s="12" t="s">
        <v>78</v>
      </c>
      <c r="AY112" s="255" t="s">
        <v>139</v>
      </c>
    </row>
    <row r="113" s="1" customFormat="1" ht="16.5" customHeight="1">
      <c r="B113" s="46"/>
      <c r="C113" s="221" t="s">
        <v>170</v>
      </c>
      <c r="D113" s="221" t="s">
        <v>142</v>
      </c>
      <c r="E113" s="222" t="s">
        <v>171</v>
      </c>
      <c r="F113" s="223" t="s">
        <v>172</v>
      </c>
      <c r="G113" s="224" t="s">
        <v>145</v>
      </c>
      <c r="H113" s="225">
        <v>1914</v>
      </c>
      <c r="I113" s="226"/>
      <c r="J113" s="227">
        <f>ROUND(I113*H113,2)</f>
        <v>0</v>
      </c>
      <c r="K113" s="223" t="s">
        <v>160</v>
      </c>
      <c r="L113" s="72"/>
      <c r="M113" s="228" t="s">
        <v>21</v>
      </c>
      <c r="N113" s="229" t="s">
        <v>41</v>
      </c>
      <c r="O113" s="47"/>
      <c r="P113" s="230">
        <f>O113*H113</f>
        <v>0</v>
      </c>
      <c r="Q113" s="230">
        <v>0</v>
      </c>
      <c r="R113" s="230">
        <f>Q113*H113</f>
        <v>0</v>
      </c>
      <c r="S113" s="230">
        <v>0</v>
      </c>
      <c r="T113" s="231">
        <f>S113*H113</f>
        <v>0</v>
      </c>
      <c r="AR113" s="24" t="s">
        <v>146</v>
      </c>
      <c r="AT113" s="24" t="s">
        <v>142</v>
      </c>
      <c r="AU113" s="24" t="s">
        <v>80</v>
      </c>
      <c r="AY113" s="24" t="s">
        <v>139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24" t="s">
        <v>78</v>
      </c>
      <c r="BK113" s="232">
        <f>ROUND(I113*H113,2)</f>
        <v>0</v>
      </c>
      <c r="BL113" s="24" t="s">
        <v>146</v>
      </c>
      <c r="BM113" s="24" t="s">
        <v>173</v>
      </c>
    </row>
    <row r="114" s="11" customFormat="1">
      <c r="B114" s="233"/>
      <c r="C114" s="234"/>
      <c r="D114" s="235" t="s">
        <v>162</v>
      </c>
      <c r="E114" s="236" t="s">
        <v>21</v>
      </c>
      <c r="F114" s="237" t="s">
        <v>174</v>
      </c>
      <c r="G114" s="234"/>
      <c r="H114" s="238">
        <v>1913.3130000000001</v>
      </c>
      <c r="I114" s="239"/>
      <c r="J114" s="234"/>
      <c r="K114" s="234"/>
      <c r="L114" s="240"/>
      <c r="M114" s="241"/>
      <c r="N114" s="242"/>
      <c r="O114" s="242"/>
      <c r="P114" s="242"/>
      <c r="Q114" s="242"/>
      <c r="R114" s="242"/>
      <c r="S114" s="242"/>
      <c r="T114" s="243"/>
      <c r="AT114" s="244" t="s">
        <v>162</v>
      </c>
      <c r="AU114" s="244" t="s">
        <v>80</v>
      </c>
      <c r="AV114" s="11" t="s">
        <v>80</v>
      </c>
      <c r="AW114" s="11" t="s">
        <v>34</v>
      </c>
      <c r="AX114" s="11" t="s">
        <v>70</v>
      </c>
      <c r="AY114" s="244" t="s">
        <v>139</v>
      </c>
    </row>
    <row r="115" s="12" customFormat="1">
      <c r="B115" s="245"/>
      <c r="C115" s="246"/>
      <c r="D115" s="235" t="s">
        <v>162</v>
      </c>
      <c r="E115" s="247" t="s">
        <v>21</v>
      </c>
      <c r="F115" s="248" t="s">
        <v>169</v>
      </c>
      <c r="G115" s="246"/>
      <c r="H115" s="249">
        <v>1913.3130000000001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AT115" s="255" t="s">
        <v>162</v>
      </c>
      <c r="AU115" s="255" t="s">
        <v>80</v>
      </c>
      <c r="AV115" s="12" t="s">
        <v>146</v>
      </c>
      <c r="AW115" s="12" t="s">
        <v>34</v>
      </c>
      <c r="AX115" s="12" t="s">
        <v>70</v>
      </c>
      <c r="AY115" s="255" t="s">
        <v>139</v>
      </c>
    </row>
    <row r="116" s="11" customFormat="1">
      <c r="B116" s="233"/>
      <c r="C116" s="234"/>
      <c r="D116" s="235" t="s">
        <v>162</v>
      </c>
      <c r="E116" s="236" t="s">
        <v>21</v>
      </c>
      <c r="F116" s="237" t="s">
        <v>175</v>
      </c>
      <c r="G116" s="234"/>
      <c r="H116" s="238">
        <v>1914</v>
      </c>
      <c r="I116" s="239"/>
      <c r="J116" s="234"/>
      <c r="K116" s="234"/>
      <c r="L116" s="240"/>
      <c r="M116" s="241"/>
      <c r="N116" s="242"/>
      <c r="O116" s="242"/>
      <c r="P116" s="242"/>
      <c r="Q116" s="242"/>
      <c r="R116" s="242"/>
      <c r="S116" s="242"/>
      <c r="T116" s="243"/>
      <c r="AT116" s="244" t="s">
        <v>162</v>
      </c>
      <c r="AU116" s="244" t="s">
        <v>80</v>
      </c>
      <c r="AV116" s="11" t="s">
        <v>80</v>
      </c>
      <c r="AW116" s="11" t="s">
        <v>34</v>
      </c>
      <c r="AX116" s="11" t="s">
        <v>70</v>
      </c>
      <c r="AY116" s="244" t="s">
        <v>139</v>
      </c>
    </row>
    <row r="117" s="12" customFormat="1">
      <c r="B117" s="245"/>
      <c r="C117" s="246"/>
      <c r="D117" s="235" t="s">
        <v>162</v>
      </c>
      <c r="E117" s="247" t="s">
        <v>21</v>
      </c>
      <c r="F117" s="248" t="s">
        <v>169</v>
      </c>
      <c r="G117" s="246"/>
      <c r="H117" s="249">
        <v>1914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AT117" s="255" t="s">
        <v>162</v>
      </c>
      <c r="AU117" s="255" t="s">
        <v>80</v>
      </c>
      <c r="AV117" s="12" t="s">
        <v>146</v>
      </c>
      <c r="AW117" s="12" t="s">
        <v>34</v>
      </c>
      <c r="AX117" s="12" t="s">
        <v>78</v>
      </c>
      <c r="AY117" s="255" t="s">
        <v>139</v>
      </c>
    </row>
    <row r="118" s="10" customFormat="1" ht="29.88" customHeight="1">
      <c r="B118" s="205"/>
      <c r="C118" s="206"/>
      <c r="D118" s="207" t="s">
        <v>69</v>
      </c>
      <c r="E118" s="219" t="s">
        <v>176</v>
      </c>
      <c r="F118" s="219" t="s">
        <v>177</v>
      </c>
      <c r="G118" s="206"/>
      <c r="H118" s="206"/>
      <c r="I118" s="209"/>
      <c r="J118" s="220">
        <f>BK118</f>
        <v>0</v>
      </c>
      <c r="K118" s="206"/>
      <c r="L118" s="211"/>
      <c r="M118" s="212"/>
      <c r="N118" s="213"/>
      <c r="O118" s="213"/>
      <c r="P118" s="214">
        <f>SUM(P119:P173)</f>
        <v>0</v>
      </c>
      <c r="Q118" s="213"/>
      <c r="R118" s="214">
        <f>SUM(R119:R173)</f>
        <v>0</v>
      </c>
      <c r="S118" s="213"/>
      <c r="T118" s="215">
        <f>SUM(T119:T173)</f>
        <v>0</v>
      </c>
      <c r="AR118" s="216" t="s">
        <v>78</v>
      </c>
      <c r="AT118" s="217" t="s">
        <v>69</v>
      </c>
      <c r="AU118" s="217" t="s">
        <v>78</v>
      </c>
      <c r="AY118" s="216" t="s">
        <v>139</v>
      </c>
      <c r="BK118" s="218">
        <f>SUM(BK119:BK173)</f>
        <v>0</v>
      </c>
    </row>
    <row r="119" s="1" customFormat="1" ht="25.5" customHeight="1">
      <c r="B119" s="46"/>
      <c r="C119" s="221" t="s">
        <v>153</v>
      </c>
      <c r="D119" s="221" t="s">
        <v>142</v>
      </c>
      <c r="E119" s="222" t="s">
        <v>178</v>
      </c>
      <c r="F119" s="223" t="s">
        <v>179</v>
      </c>
      <c r="G119" s="224" t="s">
        <v>145</v>
      </c>
      <c r="H119" s="225">
        <v>1914</v>
      </c>
      <c r="I119" s="226"/>
      <c r="J119" s="227">
        <f>ROUND(I119*H119,2)</f>
        <v>0</v>
      </c>
      <c r="K119" s="223" t="s">
        <v>160</v>
      </c>
      <c r="L119" s="72"/>
      <c r="M119" s="228" t="s">
        <v>21</v>
      </c>
      <c r="N119" s="229" t="s">
        <v>41</v>
      </c>
      <c r="O119" s="47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AR119" s="24" t="s">
        <v>146</v>
      </c>
      <c r="AT119" s="24" t="s">
        <v>142</v>
      </c>
      <c r="AU119" s="24" t="s">
        <v>80</v>
      </c>
      <c r="AY119" s="24" t="s">
        <v>139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4" t="s">
        <v>78</v>
      </c>
      <c r="BK119" s="232">
        <f>ROUND(I119*H119,2)</f>
        <v>0</v>
      </c>
      <c r="BL119" s="24" t="s">
        <v>146</v>
      </c>
      <c r="BM119" s="24" t="s">
        <v>180</v>
      </c>
    </row>
    <row r="120" s="1" customFormat="1" ht="38.25" customHeight="1">
      <c r="B120" s="46"/>
      <c r="C120" s="221" t="s">
        <v>176</v>
      </c>
      <c r="D120" s="221" t="s">
        <v>142</v>
      </c>
      <c r="E120" s="222" t="s">
        <v>181</v>
      </c>
      <c r="F120" s="223" t="s">
        <v>182</v>
      </c>
      <c r="G120" s="224" t="s">
        <v>183</v>
      </c>
      <c r="H120" s="225">
        <v>330.625</v>
      </c>
      <c r="I120" s="226"/>
      <c r="J120" s="227">
        <f>ROUND(I120*H120,2)</f>
        <v>0</v>
      </c>
      <c r="K120" s="223" t="s">
        <v>184</v>
      </c>
      <c r="L120" s="72"/>
      <c r="M120" s="228" t="s">
        <v>21</v>
      </c>
      <c r="N120" s="229" t="s">
        <v>41</v>
      </c>
      <c r="O120" s="47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4" t="s">
        <v>146</v>
      </c>
      <c r="AT120" s="24" t="s">
        <v>142</v>
      </c>
      <c r="AU120" s="24" t="s">
        <v>80</v>
      </c>
      <c r="AY120" s="24" t="s">
        <v>139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4" t="s">
        <v>78</v>
      </c>
      <c r="BK120" s="232">
        <f>ROUND(I120*H120,2)</f>
        <v>0</v>
      </c>
      <c r="BL120" s="24" t="s">
        <v>146</v>
      </c>
      <c r="BM120" s="24" t="s">
        <v>185</v>
      </c>
    </row>
    <row r="121" s="11" customFormat="1">
      <c r="B121" s="233"/>
      <c r="C121" s="234"/>
      <c r="D121" s="235" t="s">
        <v>162</v>
      </c>
      <c r="E121" s="236" t="s">
        <v>21</v>
      </c>
      <c r="F121" s="237" t="s">
        <v>186</v>
      </c>
      <c r="G121" s="234"/>
      <c r="H121" s="238">
        <v>330.625</v>
      </c>
      <c r="I121" s="239"/>
      <c r="J121" s="234"/>
      <c r="K121" s="234"/>
      <c r="L121" s="240"/>
      <c r="M121" s="241"/>
      <c r="N121" s="242"/>
      <c r="O121" s="242"/>
      <c r="P121" s="242"/>
      <c r="Q121" s="242"/>
      <c r="R121" s="242"/>
      <c r="S121" s="242"/>
      <c r="T121" s="243"/>
      <c r="AT121" s="244" t="s">
        <v>162</v>
      </c>
      <c r="AU121" s="244" t="s">
        <v>80</v>
      </c>
      <c r="AV121" s="11" t="s">
        <v>80</v>
      </c>
      <c r="AW121" s="11" t="s">
        <v>34</v>
      </c>
      <c r="AX121" s="11" t="s">
        <v>70</v>
      </c>
      <c r="AY121" s="244" t="s">
        <v>139</v>
      </c>
    </row>
    <row r="122" s="12" customFormat="1">
      <c r="B122" s="245"/>
      <c r="C122" s="246"/>
      <c r="D122" s="235" t="s">
        <v>162</v>
      </c>
      <c r="E122" s="247" t="s">
        <v>21</v>
      </c>
      <c r="F122" s="248" t="s">
        <v>169</v>
      </c>
      <c r="G122" s="246"/>
      <c r="H122" s="249">
        <v>330.625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AT122" s="255" t="s">
        <v>162</v>
      </c>
      <c r="AU122" s="255" t="s">
        <v>80</v>
      </c>
      <c r="AV122" s="12" t="s">
        <v>146</v>
      </c>
      <c r="AW122" s="12" t="s">
        <v>34</v>
      </c>
      <c r="AX122" s="12" t="s">
        <v>78</v>
      </c>
      <c r="AY122" s="255" t="s">
        <v>139</v>
      </c>
    </row>
    <row r="123" s="1" customFormat="1" ht="38.25" customHeight="1">
      <c r="B123" s="46"/>
      <c r="C123" s="221" t="s">
        <v>157</v>
      </c>
      <c r="D123" s="221" t="s">
        <v>142</v>
      </c>
      <c r="E123" s="222" t="s">
        <v>187</v>
      </c>
      <c r="F123" s="223" t="s">
        <v>188</v>
      </c>
      <c r="G123" s="224" t="s">
        <v>183</v>
      </c>
      <c r="H123" s="225">
        <v>29756.25</v>
      </c>
      <c r="I123" s="226"/>
      <c r="J123" s="227">
        <f>ROUND(I123*H123,2)</f>
        <v>0</v>
      </c>
      <c r="K123" s="223" t="s">
        <v>184</v>
      </c>
      <c r="L123" s="72"/>
      <c r="M123" s="228" t="s">
        <v>21</v>
      </c>
      <c r="N123" s="229" t="s">
        <v>41</v>
      </c>
      <c r="O123" s="47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AR123" s="24" t="s">
        <v>146</v>
      </c>
      <c r="AT123" s="24" t="s">
        <v>142</v>
      </c>
      <c r="AU123" s="24" t="s">
        <v>80</v>
      </c>
      <c r="AY123" s="24" t="s">
        <v>139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24" t="s">
        <v>78</v>
      </c>
      <c r="BK123" s="232">
        <f>ROUND(I123*H123,2)</f>
        <v>0</v>
      </c>
      <c r="BL123" s="24" t="s">
        <v>146</v>
      </c>
      <c r="BM123" s="24" t="s">
        <v>189</v>
      </c>
    </row>
    <row r="124" s="1" customFormat="1" ht="38.25" customHeight="1">
      <c r="B124" s="46"/>
      <c r="C124" s="221" t="s">
        <v>190</v>
      </c>
      <c r="D124" s="221" t="s">
        <v>142</v>
      </c>
      <c r="E124" s="222" t="s">
        <v>191</v>
      </c>
      <c r="F124" s="223" t="s">
        <v>192</v>
      </c>
      <c r="G124" s="224" t="s">
        <v>183</v>
      </c>
      <c r="H124" s="225">
        <v>330.625</v>
      </c>
      <c r="I124" s="226"/>
      <c r="J124" s="227">
        <f>ROUND(I124*H124,2)</f>
        <v>0</v>
      </c>
      <c r="K124" s="223" t="s">
        <v>184</v>
      </c>
      <c r="L124" s="72"/>
      <c r="M124" s="228" t="s">
        <v>21</v>
      </c>
      <c r="N124" s="229" t="s">
        <v>41</v>
      </c>
      <c r="O124" s="47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AR124" s="24" t="s">
        <v>146</v>
      </c>
      <c r="AT124" s="24" t="s">
        <v>142</v>
      </c>
      <c r="AU124" s="24" t="s">
        <v>80</v>
      </c>
      <c r="AY124" s="24" t="s">
        <v>139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24" t="s">
        <v>78</v>
      </c>
      <c r="BK124" s="232">
        <f>ROUND(I124*H124,2)</f>
        <v>0</v>
      </c>
      <c r="BL124" s="24" t="s">
        <v>146</v>
      </c>
      <c r="BM124" s="24" t="s">
        <v>193</v>
      </c>
    </row>
    <row r="125" s="1" customFormat="1" ht="25.5" customHeight="1">
      <c r="B125" s="46"/>
      <c r="C125" s="221" t="s">
        <v>161</v>
      </c>
      <c r="D125" s="221" t="s">
        <v>142</v>
      </c>
      <c r="E125" s="222" t="s">
        <v>194</v>
      </c>
      <c r="F125" s="223" t="s">
        <v>195</v>
      </c>
      <c r="G125" s="224" t="s">
        <v>196</v>
      </c>
      <c r="H125" s="225">
        <v>14223</v>
      </c>
      <c r="I125" s="226"/>
      <c r="J125" s="227">
        <f>ROUND(I125*H125,2)</f>
        <v>0</v>
      </c>
      <c r="K125" s="223" t="s">
        <v>160</v>
      </c>
      <c r="L125" s="72"/>
      <c r="M125" s="228" t="s">
        <v>21</v>
      </c>
      <c r="N125" s="229" t="s">
        <v>41</v>
      </c>
      <c r="O125" s="47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AR125" s="24" t="s">
        <v>146</v>
      </c>
      <c r="AT125" s="24" t="s">
        <v>142</v>
      </c>
      <c r="AU125" s="24" t="s">
        <v>80</v>
      </c>
      <c r="AY125" s="24" t="s">
        <v>139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78</v>
      </c>
      <c r="BK125" s="232">
        <f>ROUND(I125*H125,2)</f>
        <v>0</v>
      </c>
      <c r="BL125" s="24" t="s">
        <v>146</v>
      </c>
      <c r="BM125" s="24" t="s">
        <v>197</v>
      </c>
    </row>
    <row r="126" s="1" customFormat="1" ht="25.5" customHeight="1">
      <c r="B126" s="46"/>
      <c r="C126" s="221" t="s">
        <v>198</v>
      </c>
      <c r="D126" s="221" t="s">
        <v>142</v>
      </c>
      <c r="E126" s="222" t="s">
        <v>199</v>
      </c>
      <c r="F126" s="223" t="s">
        <v>200</v>
      </c>
      <c r="G126" s="224" t="s">
        <v>196</v>
      </c>
      <c r="H126" s="225">
        <v>1493415</v>
      </c>
      <c r="I126" s="226"/>
      <c r="J126" s="227">
        <f>ROUND(I126*H126,2)</f>
        <v>0</v>
      </c>
      <c r="K126" s="223" t="s">
        <v>160</v>
      </c>
      <c r="L126" s="72"/>
      <c r="M126" s="228" t="s">
        <v>21</v>
      </c>
      <c r="N126" s="229" t="s">
        <v>41</v>
      </c>
      <c r="O126" s="47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AR126" s="24" t="s">
        <v>146</v>
      </c>
      <c r="AT126" s="24" t="s">
        <v>142</v>
      </c>
      <c r="AU126" s="24" t="s">
        <v>80</v>
      </c>
      <c r="AY126" s="24" t="s">
        <v>139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24" t="s">
        <v>78</v>
      </c>
      <c r="BK126" s="232">
        <f>ROUND(I126*H126,2)</f>
        <v>0</v>
      </c>
      <c r="BL126" s="24" t="s">
        <v>146</v>
      </c>
      <c r="BM126" s="24" t="s">
        <v>201</v>
      </c>
    </row>
    <row r="127" s="1" customFormat="1" ht="25.5" customHeight="1">
      <c r="B127" s="46"/>
      <c r="C127" s="221" t="s">
        <v>173</v>
      </c>
      <c r="D127" s="221" t="s">
        <v>142</v>
      </c>
      <c r="E127" s="222" t="s">
        <v>202</v>
      </c>
      <c r="F127" s="223" t="s">
        <v>203</v>
      </c>
      <c r="G127" s="224" t="s">
        <v>196</v>
      </c>
      <c r="H127" s="225">
        <v>14223</v>
      </c>
      <c r="I127" s="226"/>
      <c r="J127" s="227">
        <f>ROUND(I127*H127,2)</f>
        <v>0</v>
      </c>
      <c r="K127" s="223" t="s">
        <v>160</v>
      </c>
      <c r="L127" s="72"/>
      <c r="M127" s="228" t="s">
        <v>21</v>
      </c>
      <c r="N127" s="229" t="s">
        <v>41</v>
      </c>
      <c r="O127" s="47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AR127" s="24" t="s">
        <v>146</v>
      </c>
      <c r="AT127" s="24" t="s">
        <v>142</v>
      </c>
      <c r="AU127" s="24" t="s">
        <v>80</v>
      </c>
      <c r="AY127" s="24" t="s">
        <v>139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24" t="s">
        <v>78</v>
      </c>
      <c r="BK127" s="232">
        <f>ROUND(I127*H127,2)</f>
        <v>0</v>
      </c>
      <c r="BL127" s="24" t="s">
        <v>146</v>
      </c>
      <c r="BM127" s="24" t="s">
        <v>204</v>
      </c>
    </row>
    <row r="128" s="1" customFormat="1" ht="38.25" customHeight="1">
      <c r="B128" s="46"/>
      <c r="C128" s="221" t="s">
        <v>10</v>
      </c>
      <c r="D128" s="221" t="s">
        <v>142</v>
      </c>
      <c r="E128" s="222" t="s">
        <v>205</v>
      </c>
      <c r="F128" s="223" t="s">
        <v>206</v>
      </c>
      <c r="G128" s="224" t="s">
        <v>207</v>
      </c>
      <c r="H128" s="225">
        <v>8038.8000000000002</v>
      </c>
      <c r="I128" s="226"/>
      <c r="J128" s="227">
        <f>ROUND(I128*H128,2)</f>
        <v>0</v>
      </c>
      <c r="K128" s="223" t="s">
        <v>160</v>
      </c>
      <c r="L128" s="72"/>
      <c r="M128" s="228" t="s">
        <v>21</v>
      </c>
      <c r="N128" s="229" t="s">
        <v>41</v>
      </c>
      <c r="O128" s="47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AR128" s="24" t="s">
        <v>146</v>
      </c>
      <c r="AT128" s="24" t="s">
        <v>142</v>
      </c>
      <c r="AU128" s="24" t="s">
        <v>80</v>
      </c>
      <c r="AY128" s="24" t="s">
        <v>139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4" t="s">
        <v>78</v>
      </c>
      <c r="BK128" s="232">
        <f>ROUND(I128*H128,2)</f>
        <v>0</v>
      </c>
      <c r="BL128" s="24" t="s">
        <v>146</v>
      </c>
      <c r="BM128" s="24" t="s">
        <v>208</v>
      </c>
    </row>
    <row r="129" s="1" customFormat="1" ht="38.25" customHeight="1">
      <c r="B129" s="46"/>
      <c r="C129" s="221" t="s">
        <v>180</v>
      </c>
      <c r="D129" s="221" t="s">
        <v>142</v>
      </c>
      <c r="E129" s="222" t="s">
        <v>209</v>
      </c>
      <c r="F129" s="223" t="s">
        <v>210</v>
      </c>
      <c r="G129" s="224" t="s">
        <v>207</v>
      </c>
      <c r="H129" s="225">
        <v>844074</v>
      </c>
      <c r="I129" s="226"/>
      <c r="J129" s="227">
        <f>ROUND(I129*H129,2)</f>
        <v>0</v>
      </c>
      <c r="K129" s="223" t="s">
        <v>160</v>
      </c>
      <c r="L129" s="72"/>
      <c r="M129" s="228" t="s">
        <v>21</v>
      </c>
      <c r="N129" s="229" t="s">
        <v>41</v>
      </c>
      <c r="O129" s="47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4" t="s">
        <v>146</v>
      </c>
      <c r="AT129" s="24" t="s">
        <v>142</v>
      </c>
      <c r="AU129" s="24" t="s">
        <v>80</v>
      </c>
      <c r="AY129" s="24" t="s">
        <v>139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4" t="s">
        <v>78</v>
      </c>
      <c r="BK129" s="232">
        <f>ROUND(I129*H129,2)</f>
        <v>0</v>
      </c>
      <c r="BL129" s="24" t="s">
        <v>146</v>
      </c>
      <c r="BM129" s="24" t="s">
        <v>211</v>
      </c>
    </row>
    <row r="130" s="1" customFormat="1" ht="38.25" customHeight="1">
      <c r="B130" s="46"/>
      <c r="C130" s="221" t="s">
        <v>212</v>
      </c>
      <c r="D130" s="221" t="s">
        <v>142</v>
      </c>
      <c r="E130" s="222" t="s">
        <v>213</v>
      </c>
      <c r="F130" s="223" t="s">
        <v>214</v>
      </c>
      <c r="G130" s="224" t="s">
        <v>207</v>
      </c>
      <c r="H130" s="225">
        <v>8038.8000000000002</v>
      </c>
      <c r="I130" s="226"/>
      <c r="J130" s="227">
        <f>ROUND(I130*H130,2)</f>
        <v>0</v>
      </c>
      <c r="K130" s="223" t="s">
        <v>160</v>
      </c>
      <c r="L130" s="72"/>
      <c r="M130" s="228" t="s">
        <v>21</v>
      </c>
      <c r="N130" s="229" t="s">
        <v>41</v>
      </c>
      <c r="O130" s="47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4" t="s">
        <v>146</v>
      </c>
      <c r="AT130" s="24" t="s">
        <v>142</v>
      </c>
      <c r="AU130" s="24" t="s">
        <v>80</v>
      </c>
      <c r="AY130" s="24" t="s">
        <v>139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24" t="s">
        <v>78</v>
      </c>
      <c r="BK130" s="232">
        <f>ROUND(I130*H130,2)</f>
        <v>0</v>
      </c>
      <c r="BL130" s="24" t="s">
        <v>146</v>
      </c>
      <c r="BM130" s="24" t="s">
        <v>215</v>
      </c>
    </row>
    <row r="131" s="1" customFormat="1" ht="63.75" customHeight="1">
      <c r="B131" s="46"/>
      <c r="C131" s="221" t="s">
        <v>185</v>
      </c>
      <c r="D131" s="221" t="s">
        <v>142</v>
      </c>
      <c r="E131" s="222" t="s">
        <v>216</v>
      </c>
      <c r="F131" s="223" t="s">
        <v>217</v>
      </c>
      <c r="G131" s="224" t="s">
        <v>145</v>
      </c>
      <c r="H131" s="225">
        <v>1740</v>
      </c>
      <c r="I131" s="226"/>
      <c r="J131" s="227">
        <f>ROUND(I131*H131,2)</f>
        <v>0</v>
      </c>
      <c r="K131" s="223" t="s">
        <v>160</v>
      </c>
      <c r="L131" s="72"/>
      <c r="M131" s="228" t="s">
        <v>21</v>
      </c>
      <c r="N131" s="229" t="s">
        <v>41</v>
      </c>
      <c r="O131" s="47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AR131" s="24" t="s">
        <v>146</v>
      </c>
      <c r="AT131" s="24" t="s">
        <v>142</v>
      </c>
      <c r="AU131" s="24" t="s">
        <v>80</v>
      </c>
      <c r="AY131" s="24" t="s">
        <v>139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4" t="s">
        <v>78</v>
      </c>
      <c r="BK131" s="232">
        <f>ROUND(I131*H131,2)</f>
        <v>0</v>
      </c>
      <c r="BL131" s="24" t="s">
        <v>146</v>
      </c>
      <c r="BM131" s="24" t="s">
        <v>218</v>
      </c>
    </row>
    <row r="132" s="1" customFormat="1" ht="25.5" customHeight="1">
      <c r="B132" s="46"/>
      <c r="C132" s="221" t="s">
        <v>219</v>
      </c>
      <c r="D132" s="221" t="s">
        <v>142</v>
      </c>
      <c r="E132" s="222" t="s">
        <v>220</v>
      </c>
      <c r="F132" s="223" t="s">
        <v>221</v>
      </c>
      <c r="G132" s="224" t="s">
        <v>222</v>
      </c>
      <c r="H132" s="225">
        <v>48.960000000000001</v>
      </c>
      <c r="I132" s="226"/>
      <c r="J132" s="227">
        <f>ROUND(I132*H132,2)</f>
        <v>0</v>
      </c>
      <c r="K132" s="223" t="s">
        <v>21</v>
      </c>
      <c r="L132" s="72"/>
      <c r="M132" s="228" t="s">
        <v>21</v>
      </c>
      <c r="N132" s="229" t="s">
        <v>41</v>
      </c>
      <c r="O132" s="47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AR132" s="24" t="s">
        <v>146</v>
      </c>
      <c r="AT132" s="24" t="s">
        <v>142</v>
      </c>
      <c r="AU132" s="24" t="s">
        <v>80</v>
      </c>
      <c r="AY132" s="24" t="s">
        <v>139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24" t="s">
        <v>78</v>
      </c>
      <c r="BK132" s="232">
        <f>ROUND(I132*H132,2)</f>
        <v>0</v>
      </c>
      <c r="BL132" s="24" t="s">
        <v>146</v>
      </c>
      <c r="BM132" s="24" t="s">
        <v>223</v>
      </c>
    </row>
    <row r="133" s="1" customFormat="1" ht="16.5" customHeight="1">
      <c r="B133" s="46"/>
      <c r="C133" s="221" t="s">
        <v>189</v>
      </c>
      <c r="D133" s="221" t="s">
        <v>142</v>
      </c>
      <c r="E133" s="222" t="s">
        <v>224</v>
      </c>
      <c r="F133" s="223" t="s">
        <v>225</v>
      </c>
      <c r="G133" s="224" t="s">
        <v>222</v>
      </c>
      <c r="H133" s="225">
        <v>47.799999999999997</v>
      </c>
      <c r="I133" s="226"/>
      <c r="J133" s="227">
        <f>ROUND(I133*H133,2)</f>
        <v>0</v>
      </c>
      <c r="K133" s="223" t="s">
        <v>21</v>
      </c>
      <c r="L133" s="72"/>
      <c r="M133" s="228" t="s">
        <v>21</v>
      </c>
      <c r="N133" s="229" t="s">
        <v>41</v>
      </c>
      <c r="O133" s="47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AR133" s="24" t="s">
        <v>146</v>
      </c>
      <c r="AT133" s="24" t="s">
        <v>142</v>
      </c>
      <c r="AU133" s="24" t="s">
        <v>80</v>
      </c>
      <c r="AY133" s="24" t="s">
        <v>139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24" t="s">
        <v>78</v>
      </c>
      <c r="BK133" s="232">
        <f>ROUND(I133*H133,2)</f>
        <v>0</v>
      </c>
      <c r="BL133" s="24" t="s">
        <v>146</v>
      </c>
      <c r="BM133" s="24" t="s">
        <v>226</v>
      </c>
    </row>
    <row r="134" s="1" customFormat="1" ht="38.25" customHeight="1">
      <c r="B134" s="46"/>
      <c r="C134" s="221" t="s">
        <v>9</v>
      </c>
      <c r="D134" s="221" t="s">
        <v>142</v>
      </c>
      <c r="E134" s="222" t="s">
        <v>227</v>
      </c>
      <c r="F134" s="223" t="s">
        <v>228</v>
      </c>
      <c r="G134" s="224" t="s">
        <v>229</v>
      </c>
      <c r="H134" s="225">
        <v>4</v>
      </c>
      <c r="I134" s="226"/>
      <c r="J134" s="227">
        <f>ROUND(I134*H134,2)</f>
        <v>0</v>
      </c>
      <c r="K134" s="223" t="s">
        <v>160</v>
      </c>
      <c r="L134" s="72"/>
      <c r="M134" s="228" t="s">
        <v>21</v>
      </c>
      <c r="N134" s="229" t="s">
        <v>41</v>
      </c>
      <c r="O134" s="47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AR134" s="24" t="s">
        <v>146</v>
      </c>
      <c r="AT134" s="24" t="s">
        <v>142</v>
      </c>
      <c r="AU134" s="24" t="s">
        <v>80</v>
      </c>
      <c r="AY134" s="24" t="s">
        <v>139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4" t="s">
        <v>78</v>
      </c>
      <c r="BK134" s="232">
        <f>ROUND(I134*H134,2)</f>
        <v>0</v>
      </c>
      <c r="BL134" s="24" t="s">
        <v>146</v>
      </c>
      <c r="BM134" s="24" t="s">
        <v>230</v>
      </c>
    </row>
    <row r="135" s="11" customFormat="1">
      <c r="B135" s="233"/>
      <c r="C135" s="234"/>
      <c r="D135" s="235" t="s">
        <v>162</v>
      </c>
      <c r="E135" s="236" t="s">
        <v>21</v>
      </c>
      <c r="F135" s="237" t="s">
        <v>231</v>
      </c>
      <c r="G135" s="234"/>
      <c r="H135" s="238">
        <v>4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AT135" s="244" t="s">
        <v>162</v>
      </c>
      <c r="AU135" s="244" t="s">
        <v>80</v>
      </c>
      <c r="AV135" s="11" t="s">
        <v>80</v>
      </c>
      <c r="AW135" s="11" t="s">
        <v>34</v>
      </c>
      <c r="AX135" s="11" t="s">
        <v>70</v>
      </c>
      <c r="AY135" s="244" t="s">
        <v>139</v>
      </c>
    </row>
    <row r="136" s="12" customFormat="1">
      <c r="B136" s="245"/>
      <c r="C136" s="246"/>
      <c r="D136" s="235" t="s">
        <v>162</v>
      </c>
      <c r="E136" s="247" t="s">
        <v>21</v>
      </c>
      <c r="F136" s="248" t="s">
        <v>169</v>
      </c>
      <c r="G136" s="246"/>
      <c r="H136" s="249">
        <v>4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AT136" s="255" t="s">
        <v>162</v>
      </c>
      <c r="AU136" s="255" t="s">
        <v>80</v>
      </c>
      <c r="AV136" s="12" t="s">
        <v>146</v>
      </c>
      <c r="AW136" s="12" t="s">
        <v>34</v>
      </c>
      <c r="AX136" s="12" t="s">
        <v>78</v>
      </c>
      <c r="AY136" s="255" t="s">
        <v>139</v>
      </c>
    </row>
    <row r="137" s="1" customFormat="1" ht="16.5" customHeight="1">
      <c r="B137" s="46"/>
      <c r="C137" s="256" t="s">
        <v>193</v>
      </c>
      <c r="D137" s="256" t="s">
        <v>222</v>
      </c>
      <c r="E137" s="257" t="s">
        <v>232</v>
      </c>
      <c r="F137" s="258" t="s">
        <v>233</v>
      </c>
      <c r="G137" s="259" t="s">
        <v>229</v>
      </c>
      <c r="H137" s="260">
        <v>4</v>
      </c>
      <c r="I137" s="261"/>
      <c r="J137" s="262">
        <f>ROUND(I137*H137,2)</f>
        <v>0</v>
      </c>
      <c r="K137" s="258" t="s">
        <v>21</v>
      </c>
      <c r="L137" s="263"/>
      <c r="M137" s="264" t="s">
        <v>21</v>
      </c>
      <c r="N137" s="265" t="s">
        <v>41</v>
      </c>
      <c r="O137" s="47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AR137" s="24" t="s">
        <v>153</v>
      </c>
      <c r="AT137" s="24" t="s">
        <v>222</v>
      </c>
      <c r="AU137" s="24" t="s">
        <v>80</v>
      </c>
      <c r="AY137" s="24" t="s">
        <v>139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4" t="s">
        <v>78</v>
      </c>
      <c r="BK137" s="232">
        <f>ROUND(I137*H137,2)</f>
        <v>0</v>
      </c>
      <c r="BL137" s="24" t="s">
        <v>146</v>
      </c>
      <c r="BM137" s="24" t="s">
        <v>234</v>
      </c>
    </row>
    <row r="138" s="1" customFormat="1" ht="16.5" customHeight="1">
      <c r="B138" s="46"/>
      <c r="C138" s="221" t="s">
        <v>235</v>
      </c>
      <c r="D138" s="221" t="s">
        <v>142</v>
      </c>
      <c r="E138" s="222" t="s">
        <v>236</v>
      </c>
      <c r="F138" s="223" t="s">
        <v>237</v>
      </c>
      <c r="G138" s="224" t="s">
        <v>238</v>
      </c>
      <c r="H138" s="225">
        <v>1</v>
      </c>
      <c r="I138" s="226"/>
      <c r="J138" s="227">
        <f>ROUND(I138*H138,2)</f>
        <v>0</v>
      </c>
      <c r="K138" s="223" t="s">
        <v>21</v>
      </c>
      <c r="L138" s="72"/>
      <c r="M138" s="228" t="s">
        <v>21</v>
      </c>
      <c r="N138" s="229" t="s">
        <v>41</v>
      </c>
      <c r="O138" s="47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AR138" s="24" t="s">
        <v>146</v>
      </c>
      <c r="AT138" s="24" t="s">
        <v>142</v>
      </c>
      <c r="AU138" s="24" t="s">
        <v>80</v>
      </c>
      <c r="AY138" s="24" t="s">
        <v>139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24" t="s">
        <v>78</v>
      </c>
      <c r="BK138" s="232">
        <f>ROUND(I138*H138,2)</f>
        <v>0</v>
      </c>
      <c r="BL138" s="24" t="s">
        <v>146</v>
      </c>
      <c r="BM138" s="24" t="s">
        <v>239</v>
      </c>
    </row>
    <row r="139" s="1" customFormat="1" ht="25.5" customHeight="1">
      <c r="B139" s="46"/>
      <c r="C139" s="221" t="s">
        <v>197</v>
      </c>
      <c r="D139" s="221" t="s">
        <v>142</v>
      </c>
      <c r="E139" s="222" t="s">
        <v>240</v>
      </c>
      <c r="F139" s="223" t="s">
        <v>241</v>
      </c>
      <c r="G139" s="224" t="s">
        <v>242</v>
      </c>
      <c r="H139" s="225">
        <v>1</v>
      </c>
      <c r="I139" s="226"/>
      <c r="J139" s="227">
        <f>ROUND(I139*H139,2)</f>
        <v>0</v>
      </c>
      <c r="K139" s="223" t="s">
        <v>21</v>
      </c>
      <c r="L139" s="72"/>
      <c r="M139" s="228" t="s">
        <v>21</v>
      </c>
      <c r="N139" s="229" t="s">
        <v>41</v>
      </c>
      <c r="O139" s="47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AR139" s="24" t="s">
        <v>146</v>
      </c>
      <c r="AT139" s="24" t="s">
        <v>142</v>
      </c>
      <c r="AU139" s="24" t="s">
        <v>80</v>
      </c>
      <c r="AY139" s="24" t="s">
        <v>139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24" t="s">
        <v>78</v>
      </c>
      <c r="BK139" s="232">
        <f>ROUND(I139*H139,2)</f>
        <v>0</v>
      </c>
      <c r="BL139" s="24" t="s">
        <v>146</v>
      </c>
      <c r="BM139" s="24" t="s">
        <v>243</v>
      </c>
    </row>
    <row r="140" s="11" customFormat="1">
      <c r="B140" s="233"/>
      <c r="C140" s="234"/>
      <c r="D140" s="235" t="s">
        <v>162</v>
      </c>
      <c r="E140" s="236" t="s">
        <v>21</v>
      </c>
      <c r="F140" s="237" t="s">
        <v>78</v>
      </c>
      <c r="G140" s="234"/>
      <c r="H140" s="238">
        <v>1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AT140" s="244" t="s">
        <v>162</v>
      </c>
      <c r="AU140" s="244" t="s">
        <v>80</v>
      </c>
      <c r="AV140" s="11" t="s">
        <v>80</v>
      </c>
      <c r="AW140" s="11" t="s">
        <v>34</v>
      </c>
      <c r="AX140" s="11" t="s">
        <v>70</v>
      </c>
      <c r="AY140" s="244" t="s">
        <v>139</v>
      </c>
    </row>
    <row r="141" s="12" customFormat="1">
      <c r="B141" s="245"/>
      <c r="C141" s="246"/>
      <c r="D141" s="235" t="s">
        <v>162</v>
      </c>
      <c r="E141" s="247" t="s">
        <v>21</v>
      </c>
      <c r="F141" s="248" t="s">
        <v>169</v>
      </c>
      <c r="G141" s="246"/>
      <c r="H141" s="249">
        <v>1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AT141" s="255" t="s">
        <v>162</v>
      </c>
      <c r="AU141" s="255" t="s">
        <v>80</v>
      </c>
      <c r="AV141" s="12" t="s">
        <v>146</v>
      </c>
      <c r="AW141" s="12" t="s">
        <v>34</v>
      </c>
      <c r="AX141" s="12" t="s">
        <v>78</v>
      </c>
      <c r="AY141" s="255" t="s">
        <v>139</v>
      </c>
    </row>
    <row r="142" s="1" customFormat="1" ht="25.5" customHeight="1">
      <c r="B142" s="46"/>
      <c r="C142" s="221" t="s">
        <v>244</v>
      </c>
      <c r="D142" s="221" t="s">
        <v>142</v>
      </c>
      <c r="E142" s="222" t="s">
        <v>245</v>
      </c>
      <c r="F142" s="223" t="s">
        <v>246</v>
      </c>
      <c r="G142" s="224" t="s">
        <v>247</v>
      </c>
      <c r="H142" s="225">
        <v>300</v>
      </c>
      <c r="I142" s="226"/>
      <c r="J142" s="227">
        <f>ROUND(I142*H142,2)</f>
        <v>0</v>
      </c>
      <c r="K142" s="223" t="s">
        <v>21</v>
      </c>
      <c r="L142" s="72"/>
      <c r="M142" s="228" t="s">
        <v>21</v>
      </c>
      <c r="N142" s="229" t="s">
        <v>41</v>
      </c>
      <c r="O142" s="47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AR142" s="24" t="s">
        <v>146</v>
      </c>
      <c r="AT142" s="24" t="s">
        <v>142</v>
      </c>
      <c r="AU142" s="24" t="s">
        <v>80</v>
      </c>
      <c r="AY142" s="24" t="s">
        <v>139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4" t="s">
        <v>78</v>
      </c>
      <c r="BK142" s="232">
        <f>ROUND(I142*H142,2)</f>
        <v>0</v>
      </c>
      <c r="BL142" s="24" t="s">
        <v>146</v>
      </c>
      <c r="BM142" s="24" t="s">
        <v>248</v>
      </c>
    </row>
    <row r="143" s="1" customFormat="1" ht="25.5" customHeight="1">
      <c r="B143" s="46"/>
      <c r="C143" s="221" t="s">
        <v>201</v>
      </c>
      <c r="D143" s="221" t="s">
        <v>142</v>
      </c>
      <c r="E143" s="222" t="s">
        <v>249</v>
      </c>
      <c r="F143" s="223" t="s">
        <v>250</v>
      </c>
      <c r="G143" s="224" t="s">
        <v>247</v>
      </c>
      <c r="H143" s="225">
        <v>150</v>
      </c>
      <c r="I143" s="226"/>
      <c r="J143" s="227">
        <f>ROUND(I143*H143,2)</f>
        <v>0</v>
      </c>
      <c r="K143" s="223" t="s">
        <v>21</v>
      </c>
      <c r="L143" s="72"/>
      <c r="M143" s="228" t="s">
        <v>21</v>
      </c>
      <c r="N143" s="229" t="s">
        <v>41</v>
      </c>
      <c r="O143" s="47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AR143" s="24" t="s">
        <v>146</v>
      </c>
      <c r="AT143" s="24" t="s">
        <v>142</v>
      </c>
      <c r="AU143" s="24" t="s">
        <v>80</v>
      </c>
      <c r="AY143" s="24" t="s">
        <v>139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24" t="s">
        <v>78</v>
      </c>
      <c r="BK143" s="232">
        <f>ROUND(I143*H143,2)</f>
        <v>0</v>
      </c>
      <c r="BL143" s="24" t="s">
        <v>146</v>
      </c>
      <c r="BM143" s="24" t="s">
        <v>251</v>
      </c>
    </row>
    <row r="144" s="1" customFormat="1" ht="25.5" customHeight="1">
      <c r="B144" s="46"/>
      <c r="C144" s="221" t="s">
        <v>252</v>
      </c>
      <c r="D144" s="221" t="s">
        <v>142</v>
      </c>
      <c r="E144" s="222" t="s">
        <v>253</v>
      </c>
      <c r="F144" s="223" t="s">
        <v>254</v>
      </c>
      <c r="G144" s="224" t="s">
        <v>247</v>
      </c>
      <c r="H144" s="225">
        <v>75</v>
      </c>
      <c r="I144" s="226"/>
      <c r="J144" s="227">
        <f>ROUND(I144*H144,2)</f>
        <v>0</v>
      </c>
      <c r="K144" s="223" t="s">
        <v>21</v>
      </c>
      <c r="L144" s="72"/>
      <c r="M144" s="228" t="s">
        <v>21</v>
      </c>
      <c r="N144" s="229" t="s">
        <v>41</v>
      </c>
      <c r="O144" s="47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AR144" s="24" t="s">
        <v>146</v>
      </c>
      <c r="AT144" s="24" t="s">
        <v>142</v>
      </c>
      <c r="AU144" s="24" t="s">
        <v>80</v>
      </c>
      <c r="AY144" s="24" t="s">
        <v>139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24" t="s">
        <v>78</v>
      </c>
      <c r="BK144" s="232">
        <f>ROUND(I144*H144,2)</f>
        <v>0</v>
      </c>
      <c r="BL144" s="24" t="s">
        <v>146</v>
      </c>
      <c r="BM144" s="24" t="s">
        <v>255</v>
      </c>
    </row>
    <row r="145" s="1" customFormat="1" ht="25.5" customHeight="1">
      <c r="B145" s="46"/>
      <c r="C145" s="221" t="s">
        <v>204</v>
      </c>
      <c r="D145" s="221" t="s">
        <v>142</v>
      </c>
      <c r="E145" s="222" t="s">
        <v>256</v>
      </c>
      <c r="F145" s="223" t="s">
        <v>257</v>
      </c>
      <c r="G145" s="224" t="s">
        <v>247</v>
      </c>
      <c r="H145" s="225">
        <v>160</v>
      </c>
      <c r="I145" s="226"/>
      <c r="J145" s="227">
        <f>ROUND(I145*H145,2)</f>
        <v>0</v>
      </c>
      <c r="K145" s="223" t="s">
        <v>21</v>
      </c>
      <c r="L145" s="72"/>
      <c r="M145" s="228" t="s">
        <v>21</v>
      </c>
      <c r="N145" s="229" t="s">
        <v>41</v>
      </c>
      <c r="O145" s="47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AR145" s="24" t="s">
        <v>146</v>
      </c>
      <c r="AT145" s="24" t="s">
        <v>142</v>
      </c>
      <c r="AU145" s="24" t="s">
        <v>80</v>
      </c>
      <c r="AY145" s="24" t="s">
        <v>139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4" t="s">
        <v>78</v>
      </c>
      <c r="BK145" s="232">
        <f>ROUND(I145*H145,2)</f>
        <v>0</v>
      </c>
      <c r="BL145" s="24" t="s">
        <v>146</v>
      </c>
      <c r="BM145" s="24" t="s">
        <v>258</v>
      </c>
    </row>
    <row r="146" s="1" customFormat="1" ht="16.5" customHeight="1">
      <c r="B146" s="46"/>
      <c r="C146" s="221" t="s">
        <v>259</v>
      </c>
      <c r="D146" s="221" t="s">
        <v>142</v>
      </c>
      <c r="E146" s="222" t="s">
        <v>260</v>
      </c>
      <c r="F146" s="223" t="s">
        <v>261</v>
      </c>
      <c r="G146" s="224" t="s">
        <v>229</v>
      </c>
      <c r="H146" s="225">
        <v>1</v>
      </c>
      <c r="I146" s="226"/>
      <c r="J146" s="227">
        <f>ROUND(I146*H146,2)</f>
        <v>0</v>
      </c>
      <c r="K146" s="223" t="s">
        <v>21</v>
      </c>
      <c r="L146" s="72"/>
      <c r="M146" s="228" t="s">
        <v>21</v>
      </c>
      <c r="N146" s="229" t="s">
        <v>41</v>
      </c>
      <c r="O146" s="47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AR146" s="24" t="s">
        <v>146</v>
      </c>
      <c r="AT146" s="24" t="s">
        <v>142</v>
      </c>
      <c r="AU146" s="24" t="s">
        <v>80</v>
      </c>
      <c r="AY146" s="24" t="s">
        <v>139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24" t="s">
        <v>78</v>
      </c>
      <c r="BK146" s="232">
        <f>ROUND(I146*H146,2)</f>
        <v>0</v>
      </c>
      <c r="BL146" s="24" t="s">
        <v>146</v>
      </c>
      <c r="BM146" s="24" t="s">
        <v>262</v>
      </c>
    </row>
    <row r="147" s="1" customFormat="1" ht="25.5" customHeight="1">
      <c r="B147" s="46"/>
      <c r="C147" s="221" t="s">
        <v>263</v>
      </c>
      <c r="D147" s="221" t="s">
        <v>142</v>
      </c>
      <c r="E147" s="222" t="s">
        <v>264</v>
      </c>
      <c r="F147" s="223" t="s">
        <v>265</v>
      </c>
      <c r="G147" s="224" t="s">
        <v>242</v>
      </c>
      <c r="H147" s="225">
        <v>1</v>
      </c>
      <c r="I147" s="226"/>
      <c r="J147" s="227">
        <f>ROUND(I147*H147,2)</f>
        <v>0</v>
      </c>
      <c r="K147" s="223" t="s">
        <v>21</v>
      </c>
      <c r="L147" s="72"/>
      <c r="M147" s="228" t="s">
        <v>21</v>
      </c>
      <c r="N147" s="229" t="s">
        <v>41</v>
      </c>
      <c r="O147" s="47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AR147" s="24" t="s">
        <v>146</v>
      </c>
      <c r="AT147" s="24" t="s">
        <v>142</v>
      </c>
      <c r="AU147" s="24" t="s">
        <v>80</v>
      </c>
      <c r="AY147" s="24" t="s">
        <v>139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24" t="s">
        <v>78</v>
      </c>
      <c r="BK147" s="232">
        <f>ROUND(I147*H147,2)</f>
        <v>0</v>
      </c>
      <c r="BL147" s="24" t="s">
        <v>146</v>
      </c>
      <c r="BM147" s="24" t="s">
        <v>266</v>
      </c>
    </row>
    <row r="148" s="11" customFormat="1">
      <c r="B148" s="233"/>
      <c r="C148" s="234"/>
      <c r="D148" s="235" t="s">
        <v>162</v>
      </c>
      <c r="E148" s="236" t="s">
        <v>21</v>
      </c>
      <c r="F148" s="237" t="s">
        <v>78</v>
      </c>
      <c r="G148" s="234"/>
      <c r="H148" s="238">
        <v>1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AT148" s="244" t="s">
        <v>162</v>
      </c>
      <c r="AU148" s="244" t="s">
        <v>80</v>
      </c>
      <c r="AV148" s="11" t="s">
        <v>80</v>
      </c>
      <c r="AW148" s="11" t="s">
        <v>34</v>
      </c>
      <c r="AX148" s="11" t="s">
        <v>70</v>
      </c>
      <c r="AY148" s="244" t="s">
        <v>139</v>
      </c>
    </row>
    <row r="149" s="12" customFormat="1">
      <c r="B149" s="245"/>
      <c r="C149" s="246"/>
      <c r="D149" s="235" t="s">
        <v>162</v>
      </c>
      <c r="E149" s="247" t="s">
        <v>21</v>
      </c>
      <c r="F149" s="248" t="s">
        <v>169</v>
      </c>
      <c r="G149" s="246"/>
      <c r="H149" s="249">
        <v>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AT149" s="255" t="s">
        <v>162</v>
      </c>
      <c r="AU149" s="255" t="s">
        <v>80</v>
      </c>
      <c r="AV149" s="12" t="s">
        <v>146</v>
      </c>
      <c r="AW149" s="12" t="s">
        <v>34</v>
      </c>
      <c r="AX149" s="12" t="s">
        <v>78</v>
      </c>
      <c r="AY149" s="255" t="s">
        <v>139</v>
      </c>
    </row>
    <row r="150" s="1" customFormat="1" ht="16.5" customHeight="1">
      <c r="B150" s="46"/>
      <c r="C150" s="221" t="s">
        <v>208</v>
      </c>
      <c r="D150" s="221" t="s">
        <v>142</v>
      </c>
      <c r="E150" s="222" t="s">
        <v>267</v>
      </c>
      <c r="F150" s="223" t="s">
        <v>268</v>
      </c>
      <c r="G150" s="224" t="s">
        <v>145</v>
      </c>
      <c r="H150" s="225">
        <v>1740</v>
      </c>
      <c r="I150" s="226"/>
      <c r="J150" s="227">
        <f>ROUND(I150*H150,2)</f>
        <v>0</v>
      </c>
      <c r="K150" s="223" t="s">
        <v>21</v>
      </c>
      <c r="L150" s="72"/>
      <c r="M150" s="228" t="s">
        <v>21</v>
      </c>
      <c r="N150" s="229" t="s">
        <v>41</v>
      </c>
      <c r="O150" s="47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AR150" s="24" t="s">
        <v>146</v>
      </c>
      <c r="AT150" s="24" t="s">
        <v>142</v>
      </c>
      <c r="AU150" s="24" t="s">
        <v>80</v>
      </c>
      <c r="AY150" s="24" t="s">
        <v>139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24" t="s">
        <v>78</v>
      </c>
      <c r="BK150" s="232">
        <f>ROUND(I150*H150,2)</f>
        <v>0</v>
      </c>
      <c r="BL150" s="24" t="s">
        <v>146</v>
      </c>
      <c r="BM150" s="24" t="s">
        <v>269</v>
      </c>
    </row>
    <row r="151" s="1" customFormat="1" ht="25.5" customHeight="1">
      <c r="B151" s="46"/>
      <c r="C151" s="221" t="s">
        <v>270</v>
      </c>
      <c r="D151" s="221" t="s">
        <v>142</v>
      </c>
      <c r="E151" s="222" t="s">
        <v>271</v>
      </c>
      <c r="F151" s="223" t="s">
        <v>272</v>
      </c>
      <c r="G151" s="224" t="s">
        <v>222</v>
      </c>
      <c r="H151" s="225">
        <v>387</v>
      </c>
      <c r="I151" s="226"/>
      <c r="J151" s="227">
        <f>ROUND(I151*H151,2)</f>
        <v>0</v>
      </c>
      <c r="K151" s="223" t="s">
        <v>160</v>
      </c>
      <c r="L151" s="72"/>
      <c r="M151" s="228" t="s">
        <v>21</v>
      </c>
      <c r="N151" s="229" t="s">
        <v>41</v>
      </c>
      <c r="O151" s="47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AR151" s="24" t="s">
        <v>146</v>
      </c>
      <c r="AT151" s="24" t="s">
        <v>142</v>
      </c>
      <c r="AU151" s="24" t="s">
        <v>80</v>
      </c>
      <c r="AY151" s="24" t="s">
        <v>139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24" t="s">
        <v>78</v>
      </c>
      <c r="BK151" s="232">
        <f>ROUND(I151*H151,2)</f>
        <v>0</v>
      </c>
      <c r="BL151" s="24" t="s">
        <v>146</v>
      </c>
      <c r="BM151" s="24" t="s">
        <v>273</v>
      </c>
    </row>
    <row r="152" s="11" customFormat="1">
      <c r="B152" s="233"/>
      <c r="C152" s="234"/>
      <c r="D152" s="235" t="s">
        <v>162</v>
      </c>
      <c r="E152" s="236" t="s">
        <v>21</v>
      </c>
      <c r="F152" s="237" t="s">
        <v>274</v>
      </c>
      <c r="G152" s="234"/>
      <c r="H152" s="238">
        <v>387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AT152" s="244" t="s">
        <v>162</v>
      </c>
      <c r="AU152" s="244" t="s">
        <v>80</v>
      </c>
      <c r="AV152" s="11" t="s">
        <v>80</v>
      </c>
      <c r="AW152" s="11" t="s">
        <v>34</v>
      </c>
      <c r="AX152" s="11" t="s">
        <v>70</v>
      </c>
      <c r="AY152" s="244" t="s">
        <v>139</v>
      </c>
    </row>
    <row r="153" s="12" customFormat="1">
      <c r="B153" s="245"/>
      <c r="C153" s="246"/>
      <c r="D153" s="235" t="s">
        <v>162</v>
      </c>
      <c r="E153" s="247" t="s">
        <v>21</v>
      </c>
      <c r="F153" s="248" t="s">
        <v>169</v>
      </c>
      <c r="G153" s="246"/>
      <c r="H153" s="249">
        <v>387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AT153" s="255" t="s">
        <v>162</v>
      </c>
      <c r="AU153" s="255" t="s">
        <v>80</v>
      </c>
      <c r="AV153" s="12" t="s">
        <v>146</v>
      </c>
      <c r="AW153" s="12" t="s">
        <v>34</v>
      </c>
      <c r="AX153" s="12" t="s">
        <v>78</v>
      </c>
      <c r="AY153" s="255" t="s">
        <v>139</v>
      </c>
    </row>
    <row r="154" s="1" customFormat="1" ht="16.5" customHeight="1">
      <c r="B154" s="46"/>
      <c r="C154" s="221" t="s">
        <v>211</v>
      </c>
      <c r="D154" s="221" t="s">
        <v>142</v>
      </c>
      <c r="E154" s="222" t="s">
        <v>275</v>
      </c>
      <c r="F154" s="223" t="s">
        <v>276</v>
      </c>
      <c r="G154" s="224" t="s">
        <v>277</v>
      </c>
      <c r="H154" s="225">
        <v>164.63999999999999</v>
      </c>
      <c r="I154" s="226"/>
      <c r="J154" s="227">
        <f>ROUND(I154*H154,2)</f>
        <v>0</v>
      </c>
      <c r="K154" s="223" t="s">
        <v>21</v>
      </c>
      <c r="L154" s="72"/>
      <c r="M154" s="228" t="s">
        <v>21</v>
      </c>
      <c r="N154" s="229" t="s">
        <v>41</v>
      </c>
      <c r="O154" s="47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AR154" s="24" t="s">
        <v>146</v>
      </c>
      <c r="AT154" s="24" t="s">
        <v>142</v>
      </c>
      <c r="AU154" s="24" t="s">
        <v>80</v>
      </c>
      <c r="AY154" s="24" t="s">
        <v>139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24" t="s">
        <v>78</v>
      </c>
      <c r="BK154" s="232">
        <f>ROUND(I154*H154,2)</f>
        <v>0</v>
      </c>
      <c r="BL154" s="24" t="s">
        <v>146</v>
      </c>
      <c r="BM154" s="24" t="s">
        <v>278</v>
      </c>
    </row>
    <row r="155" s="11" customFormat="1">
      <c r="B155" s="233"/>
      <c r="C155" s="234"/>
      <c r="D155" s="235" t="s">
        <v>162</v>
      </c>
      <c r="E155" s="236" t="s">
        <v>21</v>
      </c>
      <c r="F155" s="237" t="s">
        <v>279</v>
      </c>
      <c r="G155" s="234"/>
      <c r="H155" s="238">
        <v>164.63999999999999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AT155" s="244" t="s">
        <v>162</v>
      </c>
      <c r="AU155" s="244" t="s">
        <v>80</v>
      </c>
      <c r="AV155" s="11" t="s">
        <v>80</v>
      </c>
      <c r="AW155" s="11" t="s">
        <v>34</v>
      </c>
      <c r="AX155" s="11" t="s">
        <v>70</v>
      </c>
      <c r="AY155" s="244" t="s">
        <v>139</v>
      </c>
    </row>
    <row r="156" s="12" customFormat="1">
      <c r="B156" s="245"/>
      <c r="C156" s="246"/>
      <c r="D156" s="235" t="s">
        <v>162</v>
      </c>
      <c r="E156" s="247" t="s">
        <v>21</v>
      </c>
      <c r="F156" s="248" t="s">
        <v>169</v>
      </c>
      <c r="G156" s="246"/>
      <c r="H156" s="249">
        <v>164.63999999999999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AT156" s="255" t="s">
        <v>162</v>
      </c>
      <c r="AU156" s="255" t="s">
        <v>80</v>
      </c>
      <c r="AV156" s="12" t="s">
        <v>146</v>
      </c>
      <c r="AW156" s="12" t="s">
        <v>34</v>
      </c>
      <c r="AX156" s="12" t="s">
        <v>78</v>
      </c>
      <c r="AY156" s="255" t="s">
        <v>139</v>
      </c>
    </row>
    <row r="157" s="1" customFormat="1" ht="25.5" customHeight="1">
      <c r="B157" s="46"/>
      <c r="C157" s="221" t="s">
        <v>280</v>
      </c>
      <c r="D157" s="221" t="s">
        <v>142</v>
      </c>
      <c r="E157" s="222" t="s">
        <v>281</v>
      </c>
      <c r="F157" s="223" t="s">
        <v>282</v>
      </c>
      <c r="G157" s="224" t="s">
        <v>183</v>
      </c>
      <c r="H157" s="225">
        <v>1683.126</v>
      </c>
      <c r="I157" s="226"/>
      <c r="J157" s="227">
        <f>ROUND(I157*H157,2)</f>
        <v>0</v>
      </c>
      <c r="K157" s="223" t="s">
        <v>184</v>
      </c>
      <c r="L157" s="72"/>
      <c r="M157" s="228" t="s">
        <v>21</v>
      </c>
      <c r="N157" s="229" t="s">
        <v>41</v>
      </c>
      <c r="O157" s="47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AR157" s="24" t="s">
        <v>146</v>
      </c>
      <c r="AT157" s="24" t="s">
        <v>142</v>
      </c>
      <c r="AU157" s="24" t="s">
        <v>80</v>
      </c>
      <c r="AY157" s="24" t="s">
        <v>139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24" t="s">
        <v>78</v>
      </c>
      <c r="BK157" s="232">
        <f>ROUND(I157*H157,2)</f>
        <v>0</v>
      </c>
      <c r="BL157" s="24" t="s">
        <v>146</v>
      </c>
      <c r="BM157" s="24" t="s">
        <v>283</v>
      </c>
    </row>
    <row r="158" s="1" customFormat="1" ht="16.5" customHeight="1">
      <c r="B158" s="46"/>
      <c r="C158" s="221" t="s">
        <v>215</v>
      </c>
      <c r="D158" s="221" t="s">
        <v>142</v>
      </c>
      <c r="E158" s="222" t="s">
        <v>284</v>
      </c>
      <c r="F158" s="223" t="s">
        <v>285</v>
      </c>
      <c r="G158" s="224" t="s">
        <v>183</v>
      </c>
      <c r="H158" s="225">
        <v>1395.954</v>
      </c>
      <c r="I158" s="226"/>
      <c r="J158" s="227">
        <f>ROUND(I158*H158,2)</f>
        <v>0</v>
      </c>
      <c r="K158" s="223" t="s">
        <v>21</v>
      </c>
      <c r="L158" s="72"/>
      <c r="M158" s="228" t="s">
        <v>21</v>
      </c>
      <c r="N158" s="229" t="s">
        <v>41</v>
      </c>
      <c r="O158" s="47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AR158" s="24" t="s">
        <v>146</v>
      </c>
      <c r="AT158" s="24" t="s">
        <v>142</v>
      </c>
      <c r="AU158" s="24" t="s">
        <v>80</v>
      </c>
      <c r="AY158" s="24" t="s">
        <v>139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24" t="s">
        <v>78</v>
      </c>
      <c r="BK158" s="232">
        <f>ROUND(I158*H158,2)</f>
        <v>0</v>
      </c>
      <c r="BL158" s="24" t="s">
        <v>146</v>
      </c>
      <c r="BM158" s="24" t="s">
        <v>286</v>
      </c>
    </row>
    <row r="159" s="1" customFormat="1" ht="16.5" customHeight="1">
      <c r="B159" s="46"/>
      <c r="C159" s="221" t="s">
        <v>287</v>
      </c>
      <c r="D159" s="221" t="s">
        <v>142</v>
      </c>
      <c r="E159" s="222" t="s">
        <v>288</v>
      </c>
      <c r="F159" s="223" t="s">
        <v>289</v>
      </c>
      <c r="G159" s="224" t="s">
        <v>183</v>
      </c>
      <c r="H159" s="225">
        <v>841.56299999999999</v>
      </c>
      <c r="I159" s="226"/>
      <c r="J159" s="227">
        <f>ROUND(I159*H159,2)</f>
        <v>0</v>
      </c>
      <c r="K159" s="223" t="s">
        <v>160</v>
      </c>
      <c r="L159" s="72"/>
      <c r="M159" s="228" t="s">
        <v>21</v>
      </c>
      <c r="N159" s="229" t="s">
        <v>41</v>
      </c>
      <c r="O159" s="47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AR159" s="24" t="s">
        <v>146</v>
      </c>
      <c r="AT159" s="24" t="s">
        <v>142</v>
      </c>
      <c r="AU159" s="24" t="s">
        <v>80</v>
      </c>
      <c r="AY159" s="24" t="s">
        <v>139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24" t="s">
        <v>78</v>
      </c>
      <c r="BK159" s="232">
        <f>ROUND(I159*H159,2)</f>
        <v>0</v>
      </c>
      <c r="BL159" s="24" t="s">
        <v>146</v>
      </c>
      <c r="BM159" s="24" t="s">
        <v>290</v>
      </c>
    </row>
    <row r="160" s="1" customFormat="1" ht="25.5" customHeight="1">
      <c r="B160" s="46"/>
      <c r="C160" s="221" t="s">
        <v>218</v>
      </c>
      <c r="D160" s="221" t="s">
        <v>142</v>
      </c>
      <c r="E160" s="222" t="s">
        <v>291</v>
      </c>
      <c r="F160" s="223" t="s">
        <v>292</v>
      </c>
      <c r="G160" s="224" t="s">
        <v>145</v>
      </c>
      <c r="H160" s="225">
        <v>3079.0799999999999</v>
      </c>
      <c r="I160" s="226"/>
      <c r="J160" s="227">
        <f>ROUND(I160*H160,2)</f>
        <v>0</v>
      </c>
      <c r="K160" s="223" t="s">
        <v>21</v>
      </c>
      <c r="L160" s="72"/>
      <c r="M160" s="228" t="s">
        <v>21</v>
      </c>
      <c r="N160" s="229" t="s">
        <v>41</v>
      </c>
      <c r="O160" s="47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AR160" s="24" t="s">
        <v>146</v>
      </c>
      <c r="AT160" s="24" t="s">
        <v>142</v>
      </c>
      <c r="AU160" s="24" t="s">
        <v>80</v>
      </c>
      <c r="AY160" s="24" t="s">
        <v>139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24" t="s">
        <v>78</v>
      </c>
      <c r="BK160" s="232">
        <f>ROUND(I160*H160,2)</f>
        <v>0</v>
      </c>
      <c r="BL160" s="24" t="s">
        <v>146</v>
      </c>
      <c r="BM160" s="24" t="s">
        <v>293</v>
      </c>
    </row>
    <row r="161" s="11" customFormat="1">
      <c r="B161" s="233"/>
      <c r="C161" s="234"/>
      <c r="D161" s="235" t="s">
        <v>162</v>
      </c>
      <c r="E161" s="236" t="s">
        <v>21</v>
      </c>
      <c r="F161" s="237" t="s">
        <v>294</v>
      </c>
      <c r="G161" s="234"/>
      <c r="H161" s="238">
        <v>1423.991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AT161" s="244" t="s">
        <v>162</v>
      </c>
      <c r="AU161" s="244" t="s">
        <v>80</v>
      </c>
      <c r="AV161" s="11" t="s">
        <v>80</v>
      </c>
      <c r="AW161" s="11" t="s">
        <v>34</v>
      </c>
      <c r="AX161" s="11" t="s">
        <v>70</v>
      </c>
      <c r="AY161" s="244" t="s">
        <v>139</v>
      </c>
    </row>
    <row r="162" s="11" customFormat="1">
      <c r="B162" s="233"/>
      <c r="C162" s="234"/>
      <c r="D162" s="235" t="s">
        <v>162</v>
      </c>
      <c r="E162" s="236" t="s">
        <v>21</v>
      </c>
      <c r="F162" s="237" t="s">
        <v>295</v>
      </c>
      <c r="G162" s="234"/>
      <c r="H162" s="238">
        <v>1395.954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AT162" s="244" t="s">
        <v>162</v>
      </c>
      <c r="AU162" s="244" t="s">
        <v>80</v>
      </c>
      <c r="AV162" s="11" t="s">
        <v>80</v>
      </c>
      <c r="AW162" s="11" t="s">
        <v>34</v>
      </c>
      <c r="AX162" s="11" t="s">
        <v>70</v>
      </c>
      <c r="AY162" s="244" t="s">
        <v>139</v>
      </c>
    </row>
    <row r="163" s="11" customFormat="1">
      <c r="B163" s="233"/>
      <c r="C163" s="234"/>
      <c r="D163" s="235" t="s">
        <v>162</v>
      </c>
      <c r="E163" s="236" t="s">
        <v>21</v>
      </c>
      <c r="F163" s="237" t="s">
        <v>296</v>
      </c>
      <c r="G163" s="234"/>
      <c r="H163" s="238">
        <v>259.13499999999999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AT163" s="244" t="s">
        <v>162</v>
      </c>
      <c r="AU163" s="244" t="s">
        <v>80</v>
      </c>
      <c r="AV163" s="11" t="s">
        <v>80</v>
      </c>
      <c r="AW163" s="11" t="s">
        <v>34</v>
      </c>
      <c r="AX163" s="11" t="s">
        <v>70</v>
      </c>
      <c r="AY163" s="244" t="s">
        <v>139</v>
      </c>
    </row>
    <row r="164" s="12" customFormat="1">
      <c r="B164" s="245"/>
      <c r="C164" s="246"/>
      <c r="D164" s="235" t="s">
        <v>162</v>
      </c>
      <c r="E164" s="247" t="s">
        <v>21</v>
      </c>
      <c r="F164" s="248" t="s">
        <v>169</v>
      </c>
      <c r="G164" s="246"/>
      <c r="H164" s="249">
        <v>3079.0799999999999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AT164" s="255" t="s">
        <v>162</v>
      </c>
      <c r="AU164" s="255" t="s">
        <v>80</v>
      </c>
      <c r="AV164" s="12" t="s">
        <v>146</v>
      </c>
      <c r="AW164" s="12" t="s">
        <v>34</v>
      </c>
      <c r="AX164" s="12" t="s">
        <v>78</v>
      </c>
      <c r="AY164" s="255" t="s">
        <v>139</v>
      </c>
    </row>
    <row r="165" s="1" customFormat="1" ht="16.5" customHeight="1">
      <c r="B165" s="46"/>
      <c r="C165" s="221" t="s">
        <v>297</v>
      </c>
      <c r="D165" s="221" t="s">
        <v>142</v>
      </c>
      <c r="E165" s="222" t="s">
        <v>298</v>
      </c>
      <c r="F165" s="223" t="s">
        <v>299</v>
      </c>
      <c r="G165" s="224" t="s">
        <v>145</v>
      </c>
      <c r="H165" s="225">
        <v>558.38199999999995</v>
      </c>
      <c r="I165" s="226"/>
      <c r="J165" s="227">
        <f>ROUND(I165*H165,2)</f>
        <v>0</v>
      </c>
      <c r="K165" s="223" t="s">
        <v>160</v>
      </c>
      <c r="L165" s="72"/>
      <c r="M165" s="228" t="s">
        <v>21</v>
      </c>
      <c r="N165" s="229" t="s">
        <v>41</v>
      </c>
      <c r="O165" s="47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AR165" s="24" t="s">
        <v>146</v>
      </c>
      <c r="AT165" s="24" t="s">
        <v>142</v>
      </c>
      <c r="AU165" s="24" t="s">
        <v>80</v>
      </c>
      <c r="AY165" s="24" t="s">
        <v>139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24" t="s">
        <v>78</v>
      </c>
      <c r="BK165" s="232">
        <f>ROUND(I165*H165,2)</f>
        <v>0</v>
      </c>
      <c r="BL165" s="24" t="s">
        <v>146</v>
      </c>
      <c r="BM165" s="24" t="s">
        <v>300</v>
      </c>
    </row>
    <row r="166" s="1" customFormat="1" ht="16.5" customHeight="1">
      <c r="B166" s="46"/>
      <c r="C166" s="221" t="s">
        <v>223</v>
      </c>
      <c r="D166" s="221" t="s">
        <v>142</v>
      </c>
      <c r="E166" s="222" t="s">
        <v>301</v>
      </c>
      <c r="F166" s="223" t="s">
        <v>302</v>
      </c>
      <c r="G166" s="224" t="s">
        <v>145</v>
      </c>
      <c r="H166" s="225">
        <v>1395.954</v>
      </c>
      <c r="I166" s="226"/>
      <c r="J166" s="227">
        <f>ROUND(I166*H166,2)</f>
        <v>0</v>
      </c>
      <c r="K166" s="223" t="s">
        <v>160</v>
      </c>
      <c r="L166" s="72"/>
      <c r="M166" s="228" t="s">
        <v>21</v>
      </c>
      <c r="N166" s="229" t="s">
        <v>41</v>
      </c>
      <c r="O166" s="47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AR166" s="24" t="s">
        <v>146</v>
      </c>
      <c r="AT166" s="24" t="s">
        <v>142</v>
      </c>
      <c r="AU166" s="24" t="s">
        <v>80</v>
      </c>
      <c r="AY166" s="24" t="s">
        <v>139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24" t="s">
        <v>78</v>
      </c>
      <c r="BK166" s="232">
        <f>ROUND(I166*H166,2)</f>
        <v>0</v>
      </c>
      <c r="BL166" s="24" t="s">
        <v>146</v>
      </c>
      <c r="BM166" s="24" t="s">
        <v>303</v>
      </c>
    </row>
    <row r="167" s="1" customFormat="1" ht="16.5" customHeight="1">
      <c r="B167" s="46"/>
      <c r="C167" s="221" t="s">
        <v>304</v>
      </c>
      <c r="D167" s="221" t="s">
        <v>142</v>
      </c>
      <c r="E167" s="222" t="s">
        <v>305</v>
      </c>
      <c r="F167" s="223" t="s">
        <v>306</v>
      </c>
      <c r="G167" s="224" t="s">
        <v>145</v>
      </c>
      <c r="H167" s="225">
        <v>3079.0799999999999</v>
      </c>
      <c r="I167" s="226"/>
      <c r="J167" s="227">
        <f>ROUND(I167*H167,2)</f>
        <v>0</v>
      </c>
      <c r="K167" s="223" t="s">
        <v>160</v>
      </c>
      <c r="L167" s="72"/>
      <c r="M167" s="228" t="s">
        <v>21</v>
      </c>
      <c r="N167" s="229" t="s">
        <v>41</v>
      </c>
      <c r="O167" s="47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AR167" s="24" t="s">
        <v>146</v>
      </c>
      <c r="AT167" s="24" t="s">
        <v>142</v>
      </c>
      <c r="AU167" s="24" t="s">
        <v>80</v>
      </c>
      <c r="AY167" s="24" t="s">
        <v>139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24" t="s">
        <v>78</v>
      </c>
      <c r="BK167" s="232">
        <f>ROUND(I167*H167,2)</f>
        <v>0</v>
      </c>
      <c r="BL167" s="24" t="s">
        <v>146</v>
      </c>
      <c r="BM167" s="24" t="s">
        <v>307</v>
      </c>
    </row>
    <row r="168" s="1" customFormat="1" ht="16.5" customHeight="1">
      <c r="B168" s="46"/>
      <c r="C168" s="221" t="s">
        <v>226</v>
      </c>
      <c r="D168" s="221" t="s">
        <v>142</v>
      </c>
      <c r="E168" s="222" t="s">
        <v>308</v>
      </c>
      <c r="F168" s="223" t="s">
        <v>309</v>
      </c>
      <c r="G168" s="224" t="s">
        <v>222</v>
      </c>
      <c r="H168" s="225">
        <v>96.760000000000005</v>
      </c>
      <c r="I168" s="226"/>
      <c r="J168" s="227">
        <f>ROUND(I168*H168,2)</f>
        <v>0</v>
      </c>
      <c r="K168" s="223" t="s">
        <v>21</v>
      </c>
      <c r="L168" s="72"/>
      <c r="M168" s="228" t="s">
        <v>21</v>
      </c>
      <c r="N168" s="229" t="s">
        <v>41</v>
      </c>
      <c r="O168" s="47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AR168" s="24" t="s">
        <v>146</v>
      </c>
      <c r="AT168" s="24" t="s">
        <v>142</v>
      </c>
      <c r="AU168" s="24" t="s">
        <v>80</v>
      </c>
      <c r="AY168" s="24" t="s">
        <v>139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24" t="s">
        <v>78</v>
      </c>
      <c r="BK168" s="232">
        <f>ROUND(I168*H168,2)</f>
        <v>0</v>
      </c>
      <c r="BL168" s="24" t="s">
        <v>146</v>
      </c>
      <c r="BM168" s="24" t="s">
        <v>310</v>
      </c>
    </row>
    <row r="169" s="11" customFormat="1">
      <c r="B169" s="233"/>
      <c r="C169" s="234"/>
      <c r="D169" s="235" t="s">
        <v>162</v>
      </c>
      <c r="E169" s="236" t="s">
        <v>21</v>
      </c>
      <c r="F169" s="237" t="s">
        <v>311</v>
      </c>
      <c r="G169" s="234"/>
      <c r="H169" s="238">
        <v>96.760000000000005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AT169" s="244" t="s">
        <v>162</v>
      </c>
      <c r="AU169" s="244" t="s">
        <v>80</v>
      </c>
      <c r="AV169" s="11" t="s">
        <v>80</v>
      </c>
      <c r="AW169" s="11" t="s">
        <v>34</v>
      </c>
      <c r="AX169" s="11" t="s">
        <v>70</v>
      </c>
      <c r="AY169" s="244" t="s">
        <v>139</v>
      </c>
    </row>
    <row r="170" s="12" customFormat="1">
      <c r="B170" s="245"/>
      <c r="C170" s="246"/>
      <c r="D170" s="235" t="s">
        <v>162</v>
      </c>
      <c r="E170" s="247" t="s">
        <v>21</v>
      </c>
      <c r="F170" s="248" t="s">
        <v>169</v>
      </c>
      <c r="G170" s="246"/>
      <c r="H170" s="249">
        <v>96.760000000000005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AT170" s="255" t="s">
        <v>162</v>
      </c>
      <c r="AU170" s="255" t="s">
        <v>80</v>
      </c>
      <c r="AV170" s="12" t="s">
        <v>146</v>
      </c>
      <c r="AW170" s="12" t="s">
        <v>34</v>
      </c>
      <c r="AX170" s="12" t="s">
        <v>78</v>
      </c>
      <c r="AY170" s="255" t="s">
        <v>139</v>
      </c>
    </row>
    <row r="171" s="1" customFormat="1" ht="76.5" customHeight="1">
      <c r="B171" s="46"/>
      <c r="C171" s="221" t="s">
        <v>312</v>
      </c>
      <c r="D171" s="221" t="s">
        <v>142</v>
      </c>
      <c r="E171" s="222" t="s">
        <v>313</v>
      </c>
      <c r="F171" s="223" t="s">
        <v>314</v>
      </c>
      <c r="G171" s="224" t="s">
        <v>145</v>
      </c>
      <c r="H171" s="225">
        <v>558.38199999999995</v>
      </c>
      <c r="I171" s="226"/>
      <c r="J171" s="227">
        <f>ROUND(I171*H171,2)</f>
        <v>0</v>
      </c>
      <c r="K171" s="223" t="s">
        <v>160</v>
      </c>
      <c r="L171" s="72"/>
      <c r="M171" s="228" t="s">
        <v>21</v>
      </c>
      <c r="N171" s="229" t="s">
        <v>41</v>
      </c>
      <c r="O171" s="47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AR171" s="24" t="s">
        <v>146</v>
      </c>
      <c r="AT171" s="24" t="s">
        <v>142</v>
      </c>
      <c r="AU171" s="24" t="s">
        <v>80</v>
      </c>
      <c r="AY171" s="24" t="s">
        <v>139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24" t="s">
        <v>78</v>
      </c>
      <c r="BK171" s="232">
        <f>ROUND(I171*H171,2)</f>
        <v>0</v>
      </c>
      <c r="BL171" s="24" t="s">
        <v>146</v>
      </c>
      <c r="BM171" s="24" t="s">
        <v>315</v>
      </c>
    </row>
    <row r="172" s="1" customFormat="1" ht="38.25" customHeight="1">
      <c r="B172" s="46"/>
      <c r="C172" s="221" t="s">
        <v>230</v>
      </c>
      <c r="D172" s="221" t="s">
        <v>142</v>
      </c>
      <c r="E172" s="222" t="s">
        <v>316</v>
      </c>
      <c r="F172" s="223" t="s">
        <v>317</v>
      </c>
      <c r="G172" s="224" t="s">
        <v>145</v>
      </c>
      <c r="H172" s="225">
        <v>279.19099999999997</v>
      </c>
      <c r="I172" s="226"/>
      <c r="J172" s="227">
        <f>ROUND(I172*H172,2)</f>
        <v>0</v>
      </c>
      <c r="K172" s="223" t="s">
        <v>160</v>
      </c>
      <c r="L172" s="72"/>
      <c r="M172" s="228" t="s">
        <v>21</v>
      </c>
      <c r="N172" s="229" t="s">
        <v>41</v>
      </c>
      <c r="O172" s="47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AR172" s="24" t="s">
        <v>146</v>
      </c>
      <c r="AT172" s="24" t="s">
        <v>142</v>
      </c>
      <c r="AU172" s="24" t="s">
        <v>80</v>
      </c>
      <c r="AY172" s="24" t="s">
        <v>139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24" t="s">
        <v>78</v>
      </c>
      <c r="BK172" s="232">
        <f>ROUND(I172*H172,2)</f>
        <v>0</v>
      </c>
      <c r="BL172" s="24" t="s">
        <v>146</v>
      </c>
      <c r="BM172" s="24" t="s">
        <v>318</v>
      </c>
    </row>
    <row r="173" s="1" customFormat="1" ht="51" customHeight="1">
      <c r="B173" s="46"/>
      <c r="C173" s="221" t="s">
        <v>319</v>
      </c>
      <c r="D173" s="221" t="s">
        <v>142</v>
      </c>
      <c r="E173" s="222" t="s">
        <v>320</v>
      </c>
      <c r="F173" s="223" t="s">
        <v>321</v>
      </c>
      <c r="G173" s="224" t="s">
        <v>222</v>
      </c>
      <c r="H173" s="225">
        <v>200</v>
      </c>
      <c r="I173" s="226"/>
      <c r="J173" s="227">
        <f>ROUND(I173*H173,2)</f>
        <v>0</v>
      </c>
      <c r="K173" s="223" t="s">
        <v>160</v>
      </c>
      <c r="L173" s="72"/>
      <c r="M173" s="228" t="s">
        <v>21</v>
      </c>
      <c r="N173" s="229" t="s">
        <v>41</v>
      </c>
      <c r="O173" s="47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AR173" s="24" t="s">
        <v>146</v>
      </c>
      <c r="AT173" s="24" t="s">
        <v>142</v>
      </c>
      <c r="AU173" s="24" t="s">
        <v>80</v>
      </c>
      <c r="AY173" s="24" t="s">
        <v>139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24" t="s">
        <v>78</v>
      </c>
      <c r="BK173" s="232">
        <f>ROUND(I173*H173,2)</f>
        <v>0</v>
      </c>
      <c r="BL173" s="24" t="s">
        <v>146</v>
      </c>
      <c r="BM173" s="24" t="s">
        <v>322</v>
      </c>
    </row>
    <row r="174" s="10" customFormat="1" ht="29.88" customHeight="1">
      <c r="B174" s="205"/>
      <c r="C174" s="206"/>
      <c r="D174" s="207" t="s">
        <v>69</v>
      </c>
      <c r="E174" s="219" t="s">
        <v>323</v>
      </c>
      <c r="F174" s="219" t="s">
        <v>324</v>
      </c>
      <c r="G174" s="206"/>
      <c r="H174" s="206"/>
      <c r="I174" s="209"/>
      <c r="J174" s="220">
        <f>BK174</f>
        <v>0</v>
      </c>
      <c r="K174" s="206"/>
      <c r="L174" s="211"/>
      <c r="M174" s="212"/>
      <c r="N174" s="213"/>
      <c r="O174" s="213"/>
      <c r="P174" s="214">
        <f>P175</f>
        <v>0</v>
      </c>
      <c r="Q174" s="213"/>
      <c r="R174" s="214">
        <f>R175</f>
        <v>0</v>
      </c>
      <c r="S174" s="213"/>
      <c r="T174" s="215">
        <f>T175</f>
        <v>0</v>
      </c>
      <c r="AR174" s="216" t="s">
        <v>78</v>
      </c>
      <c r="AT174" s="217" t="s">
        <v>69</v>
      </c>
      <c r="AU174" s="217" t="s">
        <v>78</v>
      </c>
      <c r="AY174" s="216" t="s">
        <v>139</v>
      </c>
      <c r="BK174" s="218">
        <f>BK175</f>
        <v>0</v>
      </c>
    </row>
    <row r="175" s="1" customFormat="1" ht="38.25" customHeight="1">
      <c r="B175" s="46"/>
      <c r="C175" s="221" t="s">
        <v>234</v>
      </c>
      <c r="D175" s="221" t="s">
        <v>142</v>
      </c>
      <c r="E175" s="222" t="s">
        <v>325</v>
      </c>
      <c r="F175" s="223" t="s">
        <v>326</v>
      </c>
      <c r="G175" s="224" t="s">
        <v>327</v>
      </c>
      <c r="H175" s="225">
        <v>117.571</v>
      </c>
      <c r="I175" s="226"/>
      <c r="J175" s="227">
        <f>ROUND(I175*H175,2)</f>
        <v>0</v>
      </c>
      <c r="K175" s="223" t="s">
        <v>160</v>
      </c>
      <c r="L175" s="72"/>
      <c r="M175" s="228" t="s">
        <v>21</v>
      </c>
      <c r="N175" s="229" t="s">
        <v>41</v>
      </c>
      <c r="O175" s="47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AR175" s="24" t="s">
        <v>146</v>
      </c>
      <c r="AT175" s="24" t="s">
        <v>142</v>
      </c>
      <c r="AU175" s="24" t="s">
        <v>80</v>
      </c>
      <c r="AY175" s="24" t="s">
        <v>139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24" t="s">
        <v>78</v>
      </c>
      <c r="BK175" s="232">
        <f>ROUND(I175*H175,2)</f>
        <v>0</v>
      </c>
      <c r="BL175" s="24" t="s">
        <v>146</v>
      </c>
      <c r="BM175" s="24" t="s">
        <v>328</v>
      </c>
    </row>
    <row r="176" s="10" customFormat="1" ht="29.88" customHeight="1">
      <c r="B176" s="205"/>
      <c r="C176" s="206"/>
      <c r="D176" s="207" t="s">
        <v>69</v>
      </c>
      <c r="E176" s="219" t="s">
        <v>329</v>
      </c>
      <c r="F176" s="219" t="s">
        <v>330</v>
      </c>
      <c r="G176" s="206"/>
      <c r="H176" s="206"/>
      <c r="I176" s="209"/>
      <c r="J176" s="220">
        <f>BK176</f>
        <v>0</v>
      </c>
      <c r="K176" s="206"/>
      <c r="L176" s="211"/>
      <c r="M176" s="212"/>
      <c r="N176" s="213"/>
      <c r="O176" s="213"/>
      <c r="P176" s="214">
        <f>SUM(P177:P182)</f>
        <v>0</v>
      </c>
      <c r="Q176" s="213"/>
      <c r="R176" s="214">
        <f>SUM(R177:R182)</f>
        <v>0</v>
      </c>
      <c r="S176" s="213"/>
      <c r="T176" s="215">
        <f>SUM(T177:T182)</f>
        <v>0</v>
      </c>
      <c r="AR176" s="216" t="s">
        <v>78</v>
      </c>
      <c r="AT176" s="217" t="s">
        <v>69</v>
      </c>
      <c r="AU176" s="217" t="s">
        <v>78</v>
      </c>
      <c r="AY176" s="216" t="s">
        <v>139</v>
      </c>
      <c r="BK176" s="218">
        <f>SUM(BK177:BK182)</f>
        <v>0</v>
      </c>
    </row>
    <row r="177" s="1" customFormat="1" ht="25.5" customHeight="1">
      <c r="B177" s="46"/>
      <c r="C177" s="221" t="s">
        <v>331</v>
      </c>
      <c r="D177" s="221" t="s">
        <v>142</v>
      </c>
      <c r="E177" s="222" t="s">
        <v>332</v>
      </c>
      <c r="F177" s="223" t="s">
        <v>333</v>
      </c>
      <c r="G177" s="224" t="s">
        <v>334</v>
      </c>
      <c r="H177" s="225">
        <v>228.56700000000001</v>
      </c>
      <c r="I177" s="226"/>
      <c r="J177" s="227">
        <f>ROUND(I177*H177,2)</f>
        <v>0</v>
      </c>
      <c r="K177" s="223" t="s">
        <v>160</v>
      </c>
      <c r="L177" s="72"/>
      <c r="M177" s="228" t="s">
        <v>21</v>
      </c>
      <c r="N177" s="229" t="s">
        <v>41</v>
      </c>
      <c r="O177" s="47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AR177" s="24" t="s">
        <v>146</v>
      </c>
      <c r="AT177" s="24" t="s">
        <v>142</v>
      </c>
      <c r="AU177" s="24" t="s">
        <v>80</v>
      </c>
      <c r="AY177" s="24" t="s">
        <v>139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24" t="s">
        <v>78</v>
      </c>
      <c r="BK177" s="232">
        <f>ROUND(I177*H177,2)</f>
        <v>0</v>
      </c>
      <c r="BL177" s="24" t="s">
        <v>146</v>
      </c>
      <c r="BM177" s="24" t="s">
        <v>335</v>
      </c>
    </row>
    <row r="178" s="1" customFormat="1" ht="25.5" customHeight="1">
      <c r="B178" s="46"/>
      <c r="C178" s="221" t="s">
        <v>239</v>
      </c>
      <c r="D178" s="221" t="s">
        <v>142</v>
      </c>
      <c r="E178" s="222" t="s">
        <v>336</v>
      </c>
      <c r="F178" s="223" t="s">
        <v>337</v>
      </c>
      <c r="G178" s="224" t="s">
        <v>334</v>
      </c>
      <c r="H178" s="225">
        <v>228.56700000000001</v>
      </c>
      <c r="I178" s="226"/>
      <c r="J178" s="227">
        <f>ROUND(I178*H178,2)</f>
        <v>0</v>
      </c>
      <c r="K178" s="223" t="s">
        <v>160</v>
      </c>
      <c r="L178" s="72"/>
      <c r="M178" s="228" t="s">
        <v>21</v>
      </c>
      <c r="N178" s="229" t="s">
        <v>41</v>
      </c>
      <c r="O178" s="47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AR178" s="24" t="s">
        <v>146</v>
      </c>
      <c r="AT178" s="24" t="s">
        <v>142</v>
      </c>
      <c r="AU178" s="24" t="s">
        <v>80</v>
      </c>
      <c r="AY178" s="24" t="s">
        <v>139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24" t="s">
        <v>78</v>
      </c>
      <c r="BK178" s="232">
        <f>ROUND(I178*H178,2)</f>
        <v>0</v>
      </c>
      <c r="BL178" s="24" t="s">
        <v>146</v>
      </c>
      <c r="BM178" s="24" t="s">
        <v>338</v>
      </c>
    </row>
    <row r="179" s="1" customFormat="1" ht="25.5" customHeight="1">
      <c r="B179" s="46"/>
      <c r="C179" s="221" t="s">
        <v>339</v>
      </c>
      <c r="D179" s="221" t="s">
        <v>142</v>
      </c>
      <c r="E179" s="222" t="s">
        <v>340</v>
      </c>
      <c r="F179" s="223" t="s">
        <v>341</v>
      </c>
      <c r="G179" s="224" t="s">
        <v>334</v>
      </c>
      <c r="H179" s="225">
        <v>4571.3400000000001</v>
      </c>
      <c r="I179" s="226"/>
      <c r="J179" s="227">
        <f>ROUND(I179*H179,2)</f>
        <v>0</v>
      </c>
      <c r="K179" s="223" t="s">
        <v>160</v>
      </c>
      <c r="L179" s="72"/>
      <c r="M179" s="228" t="s">
        <v>21</v>
      </c>
      <c r="N179" s="229" t="s">
        <v>41</v>
      </c>
      <c r="O179" s="47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AR179" s="24" t="s">
        <v>146</v>
      </c>
      <c r="AT179" s="24" t="s">
        <v>142</v>
      </c>
      <c r="AU179" s="24" t="s">
        <v>80</v>
      </c>
      <c r="AY179" s="24" t="s">
        <v>139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24" t="s">
        <v>78</v>
      </c>
      <c r="BK179" s="232">
        <f>ROUND(I179*H179,2)</f>
        <v>0</v>
      </c>
      <c r="BL179" s="24" t="s">
        <v>146</v>
      </c>
      <c r="BM179" s="24" t="s">
        <v>342</v>
      </c>
    </row>
    <row r="180" s="11" customFormat="1">
      <c r="B180" s="233"/>
      <c r="C180" s="234"/>
      <c r="D180" s="235" t="s">
        <v>162</v>
      </c>
      <c r="E180" s="236" t="s">
        <v>21</v>
      </c>
      <c r="F180" s="237" t="s">
        <v>343</v>
      </c>
      <c r="G180" s="234"/>
      <c r="H180" s="238">
        <v>4571.3400000000001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162</v>
      </c>
      <c r="AU180" s="244" t="s">
        <v>80</v>
      </c>
      <c r="AV180" s="11" t="s">
        <v>80</v>
      </c>
      <c r="AW180" s="11" t="s">
        <v>34</v>
      </c>
      <c r="AX180" s="11" t="s">
        <v>70</v>
      </c>
      <c r="AY180" s="244" t="s">
        <v>139</v>
      </c>
    </row>
    <row r="181" s="12" customFormat="1">
      <c r="B181" s="245"/>
      <c r="C181" s="246"/>
      <c r="D181" s="235" t="s">
        <v>162</v>
      </c>
      <c r="E181" s="247" t="s">
        <v>21</v>
      </c>
      <c r="F181" s="248" t="s">
        <v>169</v>
      </c>
      <c r="G181" s="246"/>
      <c r="H181" s="249">
        <v>4571.3400000000001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AT181" s="255" t="s">
        <v>162</v>
      </c>
      <c r="AU181" s="255" t="s">
        <v>80</v>
      </c>
      <c r="AV181" s="12" t="s">
        <v>146</v>
      </c>
      <c r="AW181" s="12" t="s">
        <v>34</v>
      </c>
      <c r="AX181" s="12" t="s">
        <v>78</v>
      </c>
      <c r="AY181" s="255" t="s">
        <v>139</v>
      </c>
    </row>
    <row r="182" s="1" customFormat="1" ht="16.5" customHeight="1">
      <c r="B182" s="46"/>
      <c r="C182" s="221" t="s">
        <v>243</v>
      </c>
      <c r="D182" s="221" t="s">
        <v>142</v>
      </c>
      <c r="E182" s="222" t="s">
        <v>344</v>
      </c>
      <c r="F182" s="223" t="s">
        <v>345</v>
      </c>
      <c r="G182" s="224" t="s">
        <v>334</v>
      </c>
      <c r="H182" s="225">
        <v>228.56700000000001</v>
      </c>
      <c r="I182" s="226"/>
      <c r="J182" s="227">
        <f>ROUND(I182*H182,2)</f>
        <v>0</v>
      </c>
      <c r="K182" s="223" t="s">
        <v>160</v>
      </c>
      <c r="L182" s="72"/>
      <c r="M182" s="228" t="s">
        <v>21</v>
      </c>
      <c r="N182" s="229" t="s">
        <v>41</v>
      </c>
      <c r="O182" s="47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AR182" s="24" t="s">
        <v>146</v>
      </c>
      <c r="AT182" s="24" t="s">
        <v>142</v>
      </c>
      <c r="AU182" s="24" t="s">
        <v>80</v>
      </c>
      <c r="AY182" s="24" t="s">
        <v>139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24" t="s">
        <v>78</v>
      </c>
      <c r="BK182" s="232">
        <f>ROUND(I182*H182,2)</f>
        <v>0</v>
      </c>
      <c r="BL182" s="24" t="s">
        <v>146</v>
      </c>
      <c r="BM182" s="24" t="s">
        <v>346</v>
      </c>
    </row>
    <row r="183" s="10" customFormat="1" ht="37.44" customHeight="1">
      <c r="B183" s="205"/>
      <c r="C183" s="206"/>
      <c r="D183" s="207" t="s">
        <v>69</v>
      </c>
      <c r="E183" s="208" t="s">
        <v>347</v>
      </c>
      <c r="F183" s="208" t="s">
        <v>348</v>
      </c>
      <c r="G183" s="206"/>
      <c r="H183" s="206"/>
      <c r="I183" s="209"/>
      <c r="J183" s="210">
        <f>BK183</f>
        <v>0</v>
      </c>
      <c r="K183" s="206"/>
      <c r="L183" s="211"/>
      <c r="M183" s="212"/>
      <c r="N183" s="213"/>
      <c r="O183" s="213"/>
      <c r="P183" s="214">
        <f>P184+P186+P189+P204+P209+P213+P220+P240</f>
        <v>0</v>
      </c>
      <c r="Q183" s="213"/>
      <c r="R183" s="214">
        <f>R184+R186+R189+R204+R209+R213+R220+R240</f>
        <v>0</v>
      </c>
      <c r="S183" s="213"/>
      <c r="T183" s="215">
        <f>T184+T186+T189+T204+T209+T213+T220+T240</f>
        <v>0</v>
      </c>
      <c r="AR183" s="216" t="s">
        <v>80</v>
      </c>
      <c r="AT183" s="217" t="s">
        <v>69</v>
      </c>
      <c r="AU183" s="217" t="s">
        <v>70</v>
      </c>
      <c r="AY183" s="216" t="s">
        <v>139</v>
      </c>
      <c r="BK183" s="218">
        <f>BK184+BK186+BK189+BK204+BK209+BK213+BK220+BK240</f>
        <v>0</v>
      </c>
    </row>
    <row r="184" s="10" customFormat="1" ht="19.92" customHeight="1">
      <c r="B184" s="205"/>
      <c r="C184" s="206"/>
      <c r="D184" s="207" t="s">
        <v>69</v>
      </c>
      <c r="E184" s="219" t="s">
        <v>349</v>
      </c>
      <c r="F184" s="219" t="s">
        <v>350</v>
      </c>
      <c r="G184" s="206"/>
      <c r="H184" s="206"/>
      <c r="I184" s="209"/>
      <c r="J184" s="220">
        <f>BK184</f>
        <v>0</v>
      </c>
      <c r="K184" s="206"/>
      <c r="L184" s="211"/>
      <c r="M184" s="212"/>
      <c r="N184" s="213"/>
      <c r="O184" s="213"/>
      <c r="P184" s="214">
        <f>P185</f>
        <v>0</v>
      </c>
      <c r="Q184" s="213"/>
      <c r="R184" s="214">
        <f>R185</f>
        <v>0</v>
      </c>
      <c r="S184" s="213"/>
      <c r="T184" s="215">
        <f>T185</f>
        <v>0</v>
      </c>
      <c r="AR184" s="216" t="s">
        <v>80</v>
      </c>
      <c r="AT184" s="217" t="s">
        <v>69</v>
      </c>
      <c r="AU184" s="217" t="s">
        <v>78</v>
      </c>
      <c r="AY184" s="216" t="s">
        <v>139</v>
      </c>
      <c r="BK184" s="218">
        <f>BK185</f>
        <v>0</v>
      </c>
    </row>
    <row r="185" s="1" customFormat="1" ht="25.5" customHeight="1">
      <c r="B185" s="46"/>
      <c r="C185" s="221" t="s">
        <v>351</v>
      </c>
      <c r="D185" s="221" t="s">
        <v>142</v>
      </c>
      <c r="E185" s="222" t="s">
        <v>352</v>
      </c>
      <c r="F185" s="223" t="s">
        <v>353</v>
      </c>
      <c r="G185" s="224" t="s">
        <v>145</v>
      </c>
      <c r="H185" s="225">
        <v>1914</v>
      </c>
      <c r="I185" s="226"/>
      <c r="J185" s="227">
        <f>ROUND(I185*H185,2)</f>
        <v>0</v>
      </c>
      <c r="K185" s="223" t="s">
        <v>21</v>
      </c>
      <c r="L185" s="72"/>
      <c r="M185" s="228" t="s">
        <v>21</v>
      </c>
      <c r="N185" s="229" t="s">
        <v>41</v>
      </c>
      <c r="O185" s="47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AR185" s="24" t="s">
        <v>180</v>
      </c>
      <c r="AT185" s="24" t="s">
        <v>142</v>
      </c>
      <c r="AU185" s="24" t="s">
        <v>80</v>
      </c>
      <c r="AY185" s="24" t="s">
        <v>139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24" t="s">
        <v>78</v>
      </c>
      <c r="BK185" s="232">
        <f>ROUND(I185*H185,2)</f>
        <v>0</v>
      </c>
      <c r="BL185" s="24" t="s">
        <v>180</v>
      </c>
      <c r="BM185" s="24" t="s">
        <v>354</v>
      </c>
    </row>
    <row r="186" s="10" customFormat="1" ht="29.88" customHeight="1">
      <c r="B186" s="205"/>
      <c r="C186" s="206"/>
      <c r="D186" s="207" t="s">
        <v>69</v>
      </c>
      <c r="E186" s="219" t="s">
        <v>355</v>
      </c>
      <c r="F186" s="219" t="s">
        <v>356</v>
      </c>
      <c r="G186" s="206"/>
      <c r="H186" s="206"/>
      <c r="I186" s="209"/>
      <c r="J186" s="220">
        <f>BK186</f>
        <v>0</v>
      </c>
      <c r="K186" s="206"/>
      <c r="L186" s="211"/>
      <c r="M186" s="212"/>
      <c r="N186" s="213"/>
      <c r="O186" s="213"/>
      <c r="P186" s="214">
        <f>SUM(P187:P188)</f>
        <v>0</v>
      </c>
      <c r="Q186" s="213"/>
      <c r="R186" s="214">
        <f>SUM(R187:R188)</f>
        <v>0</v>
      </c>
      <c r="S186" s="213"/>
      <c r="T186" s="215">
        <f>SUM(T187:T188)</f>
        <v>0</v>
      </c>
      <c r="AR186" s="216" t="s">
        <v>80</v>
      </c>
      <c r="AT186" s="217" t="s">
        <v>69</v>
      </c>
      <c r="AU186" s="217" t="s">
        <v>78</v>
      </c>
      <c r="AY186" s="216" t="s">
        <v>139</v>
      </c>
      <c r="BK186" s="218">
        <f>SUM(BK187:BK188)</f>
        <v>0</v>
      </c>
    </row>
    <row r="187" s="1" customFormat="1" ht="16.5" customHeight="1">
      <c r="B187" s="46"/>
      <c r="C187" s="221" t="s">
        <v>248</v>
      </c>
      <c r="D187" s="221" t="s">
        <v>142</v>
      </c>
      <c r="E187" s="222" t="s">
        <v>357</v>
      </c>
      <c r="F187" s="223" t="s">
        <v>358</v>
      </c>
      <c r="G187" s="224" t="s">
        <v>222</v>
      </c>
      <c r="H187" s="225">
        <v>276.89999999999998</v>
      </c>
      <c r="I187" s="226"/>
      <c r="J187" s="227">
        <f>ROUND(I187*H187,2)</f>
        <v>0</v>
      </c>
      <c r="K187" s="223" t="s">
        <v>160</v>
      </c>
      <c r="L187" s="72"/>
      <c r="M187" s="228" t="s">
        <v>21</v>
      </c>
      <c r="N187" s="229" t="s">
        <v>41</v>
      </c>
      <c r="O187" s="47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AR187" s="24" t="s">
        <v>180</v>
      </c>
      <c r="AT187" s="24" t="s">
        <v>142</v>
      </c>
      <c r="AU187" s="24" t="s">
        <v>80</v>
      </c>
      <c r="AY187" s="24" t="s">
        <v>139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24" t="s">
        <v>78</v>
      </c>
      <c r="BK187" s="232">
        <f>ROUND(I187*H187,2)</f>
        <v>0</v>
      </c>
      <c r="BL187" s="24" t="s">
        <v>180</v>
      </c>
      <c r="BM187" s="24" t="s">
        <v>359</v>
      </c>
    </row>
    <row r="188" s="1" customFormat="1" ht="16.5" customHeight="1">
      <c r="B188" s="46"/>
      <c r="C188" s="256" t="s">
        <v>360</v>
      </c>
      <c r="D188" s="256" t="s">
        <v>222</v>
      </c>
      <c r="E188" s="257" t="s">
        <v>361</v>
      </c>
      <c r="F188" s="258" t="s">
        <v>362</v>
      </c>
      <c r="G188" s="259" t="s">
        <v>222</v>
      </c>
      <c r="H188" s="260">
        <v>276.89999999999998</v>
      </c>
      <c r="I188" s="261"/>
      <c r="J188" s="262">
        <f>ROUND(I188*H188,2)</f>
        <v>0</v>
      </c>
      <c r="K188" s="258" t="s">
        <v>21</v>
      </c>
      <c r="L188" s="263"/>
      <c r="M188" s="264" t="s">
        <v>21</v>
      </c>
      <c r="N188" s="265" t="s">
        <v>41</v>
      </c>
      <c r="O188" s="47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AR188" s="24" t="s">
        <v>211</v>
      </c>
      <c r="AT188" s="24" t="s">
        <v>222</v>
      </c>
      <c r="AU188" s="24" t="s">
        <v>80</v>
      </c>
      <c r="AY188" s="24" t="s">
        <v>139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24" t="s">
        <v>78</v>
      </c>
      <c r="BK188" s="232">
        <f>ROUND(I188*H188,2)</f>
        <v>0</v>
      </c>
      <c r="BL188" s="24" t="s">
        <v>180</v>
      </c>
      <c r="BM188" s="24" t="s">
        <v>363</v>
      </c>
    </row>
    <row r="189" s="10" customFormat="1" ht="29.88" customHeight="1">
      <c r="B189" s="205"/>
      <c r="C189" s="206"/>
      <c r="D189" s="207" t="s">
        <v>69</v>
      </c>
      <c r="E189" s="219" t="s">
        <v>364</v>
      </c>
      <c r="F189" s="219" t="s">
        <v>365</v>
      </c>
      <c r="G189" s="206"/>
      <c r="H189" s="206"/>
      <c r="I189" s="209"/>
      <c r="J189" s="220">
        <f>BK189</f>
        <v>0</v>
      </c>
      <c r="K189" s="206"/>
      <c r="L189" s="211"/>
      <c r="M189" s="212"/>
      <c r="N189" s="213"/>
      <c r="O189" s="213"/>
      <c r="P189" s="214">
        <f>SUM(P190:P203)</f>
        <v>0</v>
      </c>
      <c r="Q189" s="213"/>
      <c r="R189" s="214">
        <f>SUM(R190:R203)</f>
        <v>0</v>
      </c>
      <c r="S189" s="213"/>
      <c r="T189" s="215">
        <f>SUM(T190:T203)</f>
        <v>0</v>
      </c>
      <c r="AR189" s="216" t="s">
        <v>80</v>
      </c>
      <c r="AT189" s="217" t="s">
        <v>69</v>
      </c>
      <c r="AU189" s="217" t="s">
        <v>78</v>
      </c>
      <c r="AY189" s="216" t="s">
        <v>139</v>
      </c>
      <c r="BK189" s="218">
        <f>SUM(BK190:BK203)</f>
        <v>0</v>
      </c>
    </row>
    <row r="190" s="1" customFormat="1" ht="25.5" customHeight="1">
      <c r="B190" s="46"/>
      <c r="C190" s="221" t="s">
        <v>251</v>
      </c>
      <c r="D190" s="221" t="s">
        <v>142</v>
      </c>
      <c r="E190" s="222" t="s">
        <v>366</v>
      </c>
      <c r="F190" s="223" t="s">
        <v>367</v>
      </c>
      <c r="G190" s="224" t="s">
        <v>145</v>
      </c>
      <c r="H190" s="225">
        <v>830</v>
      </c>
      <c r="I190" s="226"/>
      <c r="J190" s="227">
        <f>ROUND(I190*H190,2)</f>
        <v>0</v>
      </c>
      <c r="K190" s="223" t="s">
        <v>160</v>
      </c>
      <c r="L190" s="72"/>
      <c r="M190" s="228" t="s">
        <v>21</v>
      </c>
      <c r="N190" s="229" t="s">
        <v>41</v>
      </c>
      <c r="O190" s="47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AR190" s="24" t="s">
        <v>180</v>
      </c>
      <c r="AT190" s="24" t="s">
        <v>142</v>
      </c>
      <c r="AU190" s="24" t="s">
        <v>80</v>
      </c>
      <c r="AY190" s="24" t="s">
        <v>139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24" t="s">
        <v>78</v>
      </c>
      <c r="BK190" s="232">
        <f>ROUND(I190*H190,2)</f>
        <v>0</v>
      </c>
      <c r="BL190" s="24" t="s">
        <v>180</v>
      </c>
      <c r="BM190" s="24" t="s">
        <v>368</v>
      </c>
    </row>
    <row r="191" s="11" customFormat="1">
      <c r="B191" s="233"/>
      <c r="C191" s="234"/>
      <c r="D191" s="235" t="s">
        <v>162</v>
      </c>
      <c r="E191" s="236" t="s">
        <v>21</v>
      </c>
      <c r="F191" s="237" t="s">
        <v>369</v>
      </c>
      <c r="G191" s="234"/>
      <c r="H191" s="238">
        <v>830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AT191" s="244" t="s">
        <v>162</v>
      </c>
      <c r="AU191" s="244" t="s">
        <v>80</v>
      </c>
      <c r="AV191" s="11" t="s">
        <v>80</v>
      </c>
      <c r="AW191" s="11" t="s">
        <v>34</v>
      </c>
      <c r="AX191" s="11" t="s">
        <v>70</v>
      </c>
      <c r="AY191" s="244" t="s">
        <v>139</v>
      </c>
    </row>
    <row r="192" s="12" customFormat="1">
      <c r="B192" s="245"/>
      <c r="C192" s="246"/>
      <c r="D192" s="235" t="s">
        <v>162</v>
      </c>
      <c r="E192" s="247" t="s">
        <v>21</v>
      </c>
      <c r="F192" s="248" t="s">
        <v>169</v>
      </c>
      <c r="G192" s="246"/>
      <c r="H192" s="249">
        <v>830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AT192" s="255" t="s">
        <v>162</v>
      </c>
      <c r="AU192" s="255" t="s">
        <v>80</v>
      </c>
      <c r="AV192" s="12" t="s">
        <v>146</v>
      </c>
      <c r="AW192" s="12" t="s">
        <v>34</v>
      </c>
      <c r="AX192" s="12" t="s">
        <v>78</v>
      </c>
      <c r="AY192" s="255" t="s">
        <v>139</v>
      </c>
    </row>
    <row r="193" s="1" customFormat="1" ht="16.5" customHeight="1">
      <c r="B193" s="46"/>
      <c r="C193" s="221" t="s">
        <v>370</v>
      </c>
      <c r="D193" s="221" t="s">
        <v>142</v>
      </c>
      <c r="E193" s="222" t="s">
        <v>371</v>
      </c>
      <c r="F193" s="223" t="s">
        <v>372</v>
      </c>
      <c r="G193" s="224" t="s">
        <v>222</v>
      </c>
      <c r="H193" s="225">
        <v>700</v>
      </c>
      <c r="I193" s="226"/>
      <c r="J193" s="227">
        <f>ROUND(I193*H193,2)</f>
        <v>0</v>
      </c>
      <c r="K193" s="223" t="s">
        <v>160</v>
      </c>
      <c r="L193" s="72"/>
      <c r="M193" s="228" t="s">
        <v>21</v>
      </c>
      <c r="N193" s="229" t="s">
        <v>41</v>
      </c>
      <c r="O193" s="47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AR193" s="24" t="s">
        <v>180</v>
      </c>
      <c r="AT193" s="24" t="s">
        <v>142</v>
      </c>
      <c r="AU193" s="24" t="s">
        <v>80</v>
      </c>
      <c r="AY193" s="24" t="s">
        <v>139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24" t="s">
        <v>78</v>
      </c>
      <c r="BK193" s="232">
        <f>ROUND(I193*H193,2)</f>
        <v>0</v>
      </c>
      <c r="BL193" s="24" t="s">
        <v>180</v>
      </c>
      <c r="BM193" s="24" t="s">
        <v>373</v>
      </c>
    </row>
    <row r="194" s="1" customFormat="1" ht="16.5" customHeight="1">
      <c r="B194" s="46"/>
      <c r="C194" s="256" t="s">
        <v>255</v>
      </c>
      <c r="D194" s="256" t="s">
        <v>222</v>
      </c>
      <c r="E194" s="257" t="s">
        <v>374</v>
      </c>
      <c r="F194" s="258" t="s">
        <v>375</v>
      </c>
      <c r="G194" s="259" t="s">
        <v>207</v>
      </c>
      <c r="H194" s="260">
        <v>4.0250000000000004</v>
      </c>
      <c r="I194" s="261"/>
      <c r="J194" s="262">
        <f>ROUND(I194*H194,2)</f>
        <v>0</v>
      </c>
      <c r="K194" s="258" t="s">
        <v>160</v>
      </c>
      <c r="L194" s="263"/>
      <c r="M194" s="264" t="s">
        <v>21</v>
      </c>
      <c r="N194" s="265" t="s">
        <v>41</v>
      </c>
      <c r="O194" s="47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AR194" s="24" t="s">
        <v>211</v>
      </c>
      <c r="AT194" s="24" t="s">
        <v>222</v>
      </c>
      <c r="AU194" s="24" t="s">
        <v>80</v>
      </c>
      <c r="AY194" s="24" t="s">
        <v>139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24" t="s">
        <v>78</v>
      </c>
      <c r="BK194" s="232">
        <f>ROUND(I194*H194,2)</f>
        <v>0</v>
      </c>
      <c r="BL194" s="24" t="s">
        <v>180</v>
      </c>
      <c r="BM194" s="24" t="s">
        <v>376</v>
      </c>
    </row>
    <row r="195" s="11" customFormat="1">
      <c r="B195" s="233"/>
      <c r="C195" s="234"/>
      <c r="D195" s="235" t="s">
        <v>162</v>
      </c>
      <c r="E195" s="236" t="s">
        <v>21</v>
      </c>
      <c r="F195" s="237" t="s">
        <v>377</v>
      </c>
      <c r="G195" s="234"/>
      <c r="H195" s="238">
        <v>4.0250000000000004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AT195" s="244" t="s">
        <v>162</v>
      </c>
      <c r="AU195" s="244" t="s">
        <v>80</v>
      </c>
      <c r="AV195" s="11" t="s">
        <v>80</v>
      </c>
      <c r="AW195" s="11" t="s">
        <v>34</v>
      </c>
      <c r="AX195" s="11" t="s">
        <v>70</v>
      </c>
      <c r="AY195" s="244" t="s">
        <v>139</v>
      </c>
    </row>
    <row r="196" s="12" customFormat="1">
      <c r="B196" s="245"/>
      <c r="C196" s="246"/>
      <c r="D196" s="235" t="s">
        <v>162</v>
      </c>
      <c r="E196" s="247" t="s">
        <v>21</v>
      </c>
      <c r="F196" s="248" t="s">
        <v>169</v>
      </c>
      <c r="G196" s="246"/>
      <c r="H196" s="249">
        <v>4.0250000000000004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AT196" s="255" t="s">
        <v>162</v>
      </c>
      <c r="AU196" s="255" t="s">
        <v>80</v>
      </c>
      <c r="AV196" s="12" t="s">
        <v>146</v>
      </c>
      <c r="AW196" s="12" t="s">
        <v>34</v>
      </c>
      <c r="AX196" s="12" t="s">
        <v>78</v>
      </c>
      <c r="AY196" s="255" t="s">
        <v>139</v>
      </c>
    </row>
    <row r="197" s="1" customFormat="1" ht="25.5" customHeight="1">
      <c r="B197" s="46"/>
      <c r="C197" s="221" t="s">
        <v>378</v>
      </c>
      <c r="D197" s="221" t="s">
        <v>142</v>
      </c>
      <c r="E197" s="222" t="s">
        <v>379</v>
      </c>
      <c r="F197" s="223" t="s">
        <v>380</v>
      </c>
      <c r="G197" s="224" t="s">
        <v>145</v>
      </c>
      <c r="H197" s="225">
        <v>830</v>
      </c>
      <c r="I197" s="226"/>
      <c r="J197" s="227">
        <f>ROUND(I197*H197,2)</f>
        <v>0</v>
      </c>
      <c r="K197" s="223" t="s">
        <v>160</v>
      </c>
      <c r="L197" s="72"/>
      <c r="M197" s="228" t="s">
        <v>21</v>
      </c>
      <c r="N197" s="229" t="s">
        <v>41</v>
      </c>
      <c r="O197" s="47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AR197" s="24" t="s">
        <v>180</v>
      </c>
      <c r="AT197" s="24" t="s">
        <v>142</v>
      </c>
      <c r="AU197" s="24" t="s">
        <v>80</v>
      </c>
      <c r="AY197" s="24" t="s">
        <v>139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24" t="s">
        <v>78</v>
      </c>
      <c r="BK197" s="232">
        <f>ROUND(I197*H197,2)</f>
        <v>0</v>
      </c>
      <c r="BL197" s="24" t="s">
        <v>180</v>
      </c>
      <c r="BM197" s="24" t="s">
        <v>381</v>
      </c>
    </row>
    <row r="198" s="1" customFormat="1" ht="25.5" customHeight="1">
      <c r="B198" s="46"/>
      <c r="C198" s="221" t="s">
        <v>258</v>
      </c>
      <c r="D198" s="221" t="s">
        <v>142</v>
      </c>
      <c r="E198" s="222" t="s">
        <v>382</v>
      </c>
      <c r="F198" s="223" t="s">
        <v>383</v>
      </c>
      <c r="G198" s="224" t="s">
        <v>145</v>
      </c>
      <c r="H198" s="225">
        <v>1914</v>
      </c>
      <c r="I198" s="226"/>
      <c r="J198" s="227">
        <f>ROUND(I198*H198,2)</f>
        <v>0</v>
      </c>
      <c r="K198" s="223" t="s">
        <v>21</v>
      </c>
      <c r="L198" s="72"/>
      <c r="M198" s="228" t="s">
        <v>21</v>
      </c>
      <c r="N198" s="229" t="s">
        <v>41</v>
      </c>
      <c r="O198" s="47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AR198" s="24" t="s">
        <v>180</v>
      </c>
      <c r="AT198" s="24" t="s">
        <v>142</v>
      </c>
      <c r="AU198" s="24" t="s">
        <v>80</v>
      </c>
      <c r="AY198" s="24" t="s">
        <v>139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24" t="s">
        <v>78</v>
      </c>
      <c r="BK198" s="232">
        <f>ROUND(I198*H198,2)</f>
        <v>0</v>
      </c>
      <c r="BL198" s="24" t="s">
        <v>180</v>
      </c>
      <c r="BM198" s="24" t="s">
        <v>384</v>
      </c>
    </row>
    <row r="199" s="1" customFormat="1" ht="25.5" customHeight="1">
      <c r="B199" s="46"/>
      <c r="C199" s="221" t="s">
        <v>385</v>
      </c>
      <c r="D199" s="221" t="s">
        <v>142</v>
      </c>
      <c r="E199" s="222" t="s">
        <v>386</v>
      </c>
      <c r="F199" s="223" t="s">
        <v>387</v>
      </c>
      <c r="G199" s="224" t="s">
        <v>145</v>
      </c>
      <c r="H199" s="225">
        <v>1914</v>
      </c>
      <c r="I199" s="226"/>
      <c r="J199" s="227">
        <f>ROUND(I199*H199,2)</f>
        <v>0</v>
      </c>
      <c r="K199" s="223" t="s">
        <v>21</v>
      </c>
      <c r="L199" s="72"/>
      <c r="M199" s="228" t="s">
        <v>21</v>
      </c>
      <c r="N199" s="229" t="s">
        <v>41</v>
      </c>
      <c r="O199" s="47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AR199" s="24" t="s">
        <v>180</v>
      </c>
      <c r="AT199" s="24" t="s">
        <v>142</v>
      </c>
      <c r="AU199" s="24" t="s">
        <v>80</v>
      </c>
      <c r="AY199" s="24" t="s">
        <v>139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24" t="s">
        <v>78</v>
      </c>
      <c r="BK199" s="232">
        <f>ROUND(I199*H199,2)</f>
        <v>0</v>
      </c>
      <c r="BL199" s="24" t="s">
        <v>180</v>
      </c>
      <c r="BM199" s="24" t="s">
        <v>388</v>
      </c>
    </row>
    <row r="200" s="11" customFormat="1">
      <c r="B200" s="233"/>
      <c r="C200" s="234"/>
      <c r="D200" s="235" t="s">
        <v>162</v>
      </c>
      <c r="E200" s="236" t="s">
        <v>21</v>
      </c>
      <c r="F200" s="237" t="s">
        <v>389</v>
      </c>
      <c r="G200" s="234"/>
      <c r="H200" s="238">
        <v>1914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AT200" s="244" t="s">
        <v>162</v>
      </c>
      <c r="AU200" s="244" t="s">
        <v>80</v>
      </c>
      <c r="AV200" s="11" t="s">
        <v>80</v>
      </c>
      <c r="AW200" s="11" t="s">
        <v>34</v>
      </c>
      <c r="AX200" s="11" t="s">
        <v>70</v>
      </c>
      <c r="AY200" s="244" t="s">
        <v>139</v>
      </c>
    </row>
    <row r="201" s="12" customFormat="1">
      <c r="B201" s="245"/>
      <c r="C201" s="246"/>
      <c r="D201" s="235" t="s">
        <v>162</v>
      </c>
      <c r="E201" s="247" t="s">
        <v>21</v>
      </c>
      <c r="F201" s="248" t="s">
        <v>169</v>
      </c>
      <c r="G201" s="246"/>
      <c r="H201" s="249">
        <v>1914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AT201" s="255" t="s">
        <v>162</v>
      </c>
      <c r="AU201" s="255" t="s">
        <v>80</v>
      </c>
      <c r="AV201" s="12" t="s">
        <v>146</v>
      </c>
      <c r="AW201" s="12" t="s">
        <v>34</v>
      </c>
      <c r="AX201" s="12" t="s">
        <v>78</v>
      </c>
      <c r="AY201" s="255" t="s">
        <v>139</v>
      </c>
    </row>
    <row r="202" s="1" customFormat="1" ht="16.5" customHeight="1">
      <c r="B202" s="46"/>
      <c r="C202" s="221" t="s">
        <v>262</v>
      </c>
      <c r="D202" s="221" t="s">
        <v>142</v>
      </c>
      <c r="E202" s="222" t="s">
        <v>390</v>
      </c>
      <c r="F202" s="223" t="s">
        <v>391</v>
      </c>
      <c r="G202" s="224" t="s">
        <v>145</v>
      </c>
      <c r="H202" s="225">
        <v>1914</v>
      </c>
      <c r="I202" s="226"/>
      <c r="J202" s="227">
        <f>ROUND(I202*H202,2)</f>
        <v>0</v>
      </c>
      <c r="K202" s="223" t="s">
        <v>160</v>
      </c>
      <c r="L202" s="72"/>
      <c r="M202" s="228" t="s">
        <v>21</v>
      </c>
      <c r="N202" s="229" t="s">
        <v>41</v>
      </c>
      <c r="O202" s="47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AR202" s="24" t="s">
        <v>180</v>
      </c>
      <c r="AT202" s="24" t="s">
        <v>142</v>
      </c>
      <c r="AU202" s="24" t="s">
        <v>80</v>
      </c>
      <c r="AY202" s="24" t="s">
        <v>139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24" t="s">
        <v>78</v>
      </c>
      <c r="BK202" s="232">
        <f>ROUND(I202*H202,2)</f>
        <v>0</v>
      </c>
      <c r="BL202" s="24" t="s">
        <v>180</v>
      </c>
      <c r="BM202" s="24" t="s">
        <v>392</v>
      </c>
    </row>
    <row r="203" s="1" customFormat="1" ht="38.25" customHeight="1">
      <c r="B203" s="46"/>
      <c r="C203" s="221" t="s">
        <v>393</v>
      </c>
      <c r="D203" s="221" t="s">
        <v>142</v>
      </c>
      <c r="E203" s="222" t="s">
        <v>394</v>
      </c>
      <c r="F203" s="223" t="s">
        <v>395</v>
      </c>
      <c r="G203" s="224" t="s">
        <v>334</v>
      </c>
      <c r="H203" s="225">
        <v>59.289000000000001</v>
      </c>
      <c r="I203" s="226"/>
      <c r="J203" s="227">
        <f>ROUND(I203*H203,2)</f>
        <v>0</v>
      </c>
      <c r="K203" s="223" t="s">
        <v>160</v>
      </c>
      <c r="L203" s="72"/>
      <c r="M203" s="228" t="s">
        <v>21</v>
      </c>
      <c r="N203" s="229" t="s">
        <v>41</v>
      </c>
      <c r="O203" s="47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AR203" s="24" t="s">
        <v>180</v>
      </c>
      <c r="AT203" s="24" t="s">
        <v>142</v>
      </c>
      <c r="AU203" s="24" t="s">
        <v>80</v>
      </c>
      <c r="AY203" s="24" t="s">
        <v>139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24" t="s">
        <v>78</v>
      </c>
      <c r="BK203" s="232">
        <f>ROUND(I203*H203,2)</f>
        <v>0</v>
      </c>
      <c r="BL203" s="24" t="s">
        <v>180</v>
      </c>
      <c r="BM203" s="24" t="s">
        <v>396</v>
      </c>
    </row>
    <row r="204" s="10" customFormat="1" ht="29.88" customHeight="1">
      <c r="B204" s="205"/>
      <c r="C204" s="206"/>
      <c r="D204" s="207" t="s">
        <v>69</v>
      </c>
      <c r="E204" s="219" t="s">
        <v>397</v>
      </c>
      <c r="F204" s="219" t="s">
        <v>398</v>
      </c>
      <c r="G204" s="206"/>
      <c r="H204" s="206"/>
      <c r="I204" s="209"/>
      <c r="J204" s="220">
        <f>BK204</f>
        <v>0</v>
      </c>
      <c r="K204" s="206"/>
      <c r="L204" s="211"/>
      <c r="M204" s="212"/>
      <c r="N204" s="213"/>
      <c r="O204" s="213"/>
      <c r="P204" s="214">
        <f>SUM(P205:P208)</f>
        <v>0</v>
      </c>
      <c r="Q204" s="213"/>
      <c r="R204" s="214">
        <f>SUM(R205:R208)</f>
        <v>0</v>
      </c>
      <c r="S204" s="213"/>
      <c r="T204" s="215">
        <f>SUM(T205:T208)</f>
        <v>0</v>
      </c>
      <c r="AR204" s="216" t="s">
        <v>80</v>
      </c>
      <c r="AT204" s="217" t="s">
        <v>69</v>
      </c>
      <c r="AU204" s="217" t="s">
        <v>78</v>
      </c>
      <c r="AY204" s="216" t="s">
        <v>139</v>
      </c>
      <c r="BK204" s="218">
        <f>SUM(BK205:BK208)</f>
        <v>0</v>
      </c>
    </row>
    <row r="205" s="1" customFormat="1" ht="38.25" customHeight="1">
      <c r="B205" s="46"/>
      <c r="C205" s="221" t="s">
        <v>266</v>
      </c>
      <c r="D205" s="221" t="s">
        <v>142</v>
      </c>
      <c r="E205" s="222" t="s">
        <v>399</v>
      </c>
      <c r="F205" s="223" t="s">
        <v>400</v>
      </c>
      <c r="G205" s="224" t="s">
        <v>145</v>
      </c>
      <c r="H205" s="225">
        <v>240</v>
      </c>
      <c r="I205" s="226"/>
      <c r="J205" s="227">
        <f>ROUND(I205*H205,2)</f>
        <v>0</v>
      </c>
      <c r="K205" s="223" t="s">
        <v>160</v>
      </c>
      <c r="L205" s="72"/>
      <c r="M205" s="228" t="s">
        <v>21</v>
      </c>
      <c r="N205" s="229" t="s">
        <v>41</v>
      </c>
      <c r="O205" s="47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AR205" s="24" t="s">
        <v>180</v>
      </c>
      <c r="AT205" s="24" t="s">
        <v>142</v>
      </c>
      <c r="AU205" s="24" t="s">
        <v>80</v>
      </c>
      <c r="AY205" s="24" t="s">
        <v>139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24" t="s">
        <v>78</v>
      </c>
      <c r="BK205" s="232">
        <f>ROUND(I205*H205,2)</f>
        <v>0</v>
      </c>
      <c r="BL205" s="24" t="s">
        <v>180</v>
      </c>
      <c r="BM205" s="24" t="s">
        <v>401</v>
      </c>
    </row>
    <row r="206" s="11" customFormat="1">
      <c r="B206" s="233"/>
      <c r="C206" s="234"/>
      <c r="D206" s="235" t="s">
        <v>162</v>
      </c>
      <c r="E206" s="236" t="s">
        <v>21</v>
      </c>
      <c r="F206" s="237" t="s">
        <v>402</v>
      </c>
      <c r="G206" s="234"/>
      <c r="H206" s="238">
        <v>240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AT206" s="244" t="s">
        <v>162</v>
      </c>
      <c r="AU206" s="244" t="s">
        <v>80</v>
      </c>
      <c r="AV206" s="11" t="s">
        <v>80</v>
      </c>
      <c r="AW206" s="11" t="s">
        <v>34</v>
      </c>
      <c r="AX206" s="11" t="s">
        <v>70</v>
      </c>
      <c r="AY206" s="244" t="s">
        <v>139</v>
      </c>
    </row>
    <row r="207" s="12" customFormat="1">
      <c r="B207" s="245"/>
      <c r="C207" s="246"/>
      <c r="D207" s="235" t="s">
        <v>162</v>
      </c>
      <c r="E207" s="247" t="s">
        <v>21</v>
      </c>
      <c r="F207" s="248" t="s">
        <v>169</v>
      </c>
      <c r="G207" s="246"/>
      <c r="H207" s="249">
        <v>240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AT207" s="255" t="s">
        <v>162</v>
      </c>
      <c r="AU207" s="255" t="s">
        <v>80</v>
      </c>
      <c r="AV207" s="12" t="s">
        <v>146</v>
      </c>
      <c r="AW207" s="12" t="s">
        <v>34</v>
      </c>
      <c r="AX207" s="12" t="s">
        <v>78</v>
      </c>
      <c r="AY207" s="255" t="s">
        <v>139</v>
      </c>
    </row>
    <row r="208" s="1" customFormat="1" ht="51" customHeight="1">
      <c r="B208" s="46"/>
      <c r="C208" s="221" t="s">
        <v>403</v>
      </c>
      <c r="D208" s="221" t="s">
        <v>142</v>
      </c>
      <c r="E208" s="222" t="s">
        <v>404</v>
      </c>
      <c r="F208" s="223" t="s">
        <v>405</v>
      </c>
      <c r="G208" s="224" t="s">
        <v>334</v>
      </c>
      <c r="H208" s="225">
        <v>8.1940000000000008</v>
      </c>
      <c r="I208" s="226"/>
      <c r="J208" s="227">
        <f>ROUND(I208*H208,2)</f>
        <v>0</v>
      </c>
      <c r="K208" s="223" t="s">
        <v>160</v>
      </c>
      <c r="L208" s="72"/>
      <c r="M208" s="228" t="s">
        <v>21</v>
      </c>
      <c r="N208" s="229" t="s">
        <v>41</v>
      </c>
      <c r="O208" s="47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AR208" s="24" t="s">
        <v>180</v>
      </c>
      <c r="AT208" s="24" t="s">
        <v>142</v>
      </c>
      <c r="AU208" s="24" t="s">
        <v>80</v>
      </c>
      <c r="AY208" s="24" t="s">
        <v>139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24" t="s">
        <v>78</v>
      </c>
      <c r="BK208" s="232">
        <f>ROUND(I208*H208,2)</f>
        <v>0</v>
      </c>
      <c r="BL208" s="24" t="s">
        <v>180</v>
      </c>
      <c r="BM208" s="24" t="s">
        <v>406</v>
      </c>
    </row>
    <row r="209" s="10" customFormat="1" ht="29.88" customHeight="1">
      <c r="B209" s="205"/>
      <c r="C209" s="206"/>
      <c r="D209" s="207" t="s">
        <v>69</v>
      </c>
      <c r="E209" s="219" t="s">
        <v>407</v>
      </c>
      <c r="F209" s="219" t="s">
        <v>408</v>
      </c>
      <c r="G209" s="206"/>
      <c r="H209" s="206"/>
      <c r="I209" s="209"/>
      <c r="J209" s="220">
        <f>BK209</f>
        <v>0</v>
      </c>
      <c r="K209" s="206"/>
      <c r="L209" s="211"/>
      <c r="M209" s="212"/>
      <c r="N209" s="213"/>
      <c r="O209" s="213"/>
      <c r="P209" s="214">
        <f>SUM(P210:P212)</f>
        <v>0</v>
      </c>
      <c r="Q209" s="213"/>
      <c r="R209" s="214">
        <f>SUM(R210:R212)</f>
        <v>0</v>
      </c>
      <c r="S209" s="213"/>
      <c r="T209" s="215">
        <f>SUM(T210:T212)</f>
        <v>0</v>
      </c>
      <c r="AR209" s="216" t="s">
        <v>80</v>
      </c>
      <c r="AT209" s="217" t="s">
        <v>69</v>
      </c>
      <c r="AU209" s="217" t="s">
        <v>78</v>
      </c>
      <c r="AY209" s="216" t="s">
        <v>139</v>
      </c>
      <c r="BK209" s="218">
        <f>SUM(BK210:BK212)</f>
        <v>0</v>
      </c>
    </row>
    <row r="210" s="1" customFormat="1" ht="16.5" customHeight="1">
      <c r="B210" s="46"/>
      <c r="C210" s="221" t="s">
        <v>269</v>
      </c>
      <c r="D210" s="221" t="s">
        <v>142</v>
      </c>
      <c r="E210" s="222" t="s">
        <v>409</v>
      </c>
      <c r="F210" s="223" t="s">
        <v>410</v>
      </c>
      <c r="G210" s="224" t="s">
        <v>145</v>
      </c>
      <c r="H210" s="225">
        <v>70</v>
      </c>
      <c r="I210" s="226"/>
      <c r="J210" s="227">
        <f>ROUND(I210*H210,2)</f>
        <v>0</v>
      </c>
      <c r="K210" s="223" t="s">
        <v>21</v>
      </c>
      <c r="L210" s="72"/>
      <c r="M210" s="228" t="s">
        <v>21</v>
      </c>
      <c r="N210" s="229" t="s">
        <v>41</v>
      </c>
      <c r="O210" s="47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AR210" s="24" t="s">
        <v>180</v>
      </c>
      <c r="AT210" s="24" t="s">
        <v>142</v>
      </c>
      <c r="AU210" s="24" t="s">
        <v>80</v>
      </c>
      <c r="AY210" s="24" t="s">
        <v>139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24" t="s">
        <v>78</v>
      </c>
      <c r="BK210" s="232">
        <f>ROUND(I210*H210,2)</f>
        <v>0</v>
      </c>
      <c r="BL210" s="24" t="s">
        <v>180</v>
      </c>
      <c r="BM210" s="24" t="s">
        <v>411</v>
      </c>
    </row>
    <row r="211" s="1" customFormat="1" ht="25.5" customHeight="1">
      <c r="B211" s="46"/>
      <c r="C211" s="221" t="s">
        <v>412</v>
      </c>
      <c r="D211" s="221" t="s">
        <v>142</v>
      </c>
      <c r="E211" s="222" t="s">
        <v>413</v>
      </c>
      <c r="F211" s="223" t="s">
        <v>414</v>
      </c>
      <c r="G211" s="224" t="s">
        <v>222</v>
      </c>
      <c r="H211" s="225">
        <v>51</v>
      </c>
      <c r="I211" s="226"/>
      <c r="J211" s="227">
        <f>ROUND(I211*H211,2)</f>
        <v>0</v>
      </c>
      <c r="K211" s="223" t="s">
        <v>21</v>
      </c>
      <c r="L211" s="72"/>
      <c r="M211" s="228" t="s">
        <v>21</v>
      </c>
      <c r="N211" s="229" t="s">
        <v>41</v>
      </c>
      <c r="O211" s="47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AR211" s="24" t="s">
        <v>180</v>
      </c>
      <c r="AT211" s="24" t="s">
        <v>142</v>
      </c>
      <c r="AU211" s="24" t="s">
        <v>80</v>
      </c>
      <c r="AY211" s="24" t="s">
        <v>139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24" t="s">
        <v>78</v>
      </c>
      <c r="BK211" s="232">
        <f>ROUND(I211*H211,2)</f>
        <v>0</v>
      </c>
      <c r="BL211" s="24" t="s">
        <v>180</v>
      </c>
      <c r="BM211" s="24" t="s">
        <v>415</v>
      </c>
    </row>
    <row r="212" s="1" customFormat="1" ht="38.25" customHeight="1">
      <c r="B212" s="46"/>
      <c r="C212" s="221" t="s">
        <v>273</v>
      </c>
      <c r="D212" s="221" t="s">
        <v>142</v>
      </c>
      <c r="E212" s="222" t="s">
        <v>416</v>
      </c>
      <c r="F212" s="223" t="s">
        <v>417</v>
      </c>
      <c r="G212" s="224" t="s">
        <v>334</v>
      </c>
      <c r="H212" s="225">
        <v>0.45800000000000002</v>
      </c>
      <c r="I212" s="226"/>
      <c r="J212" s="227">
        <f>ROUND(I212*H212,2)</f>
        <v>0</v>
      </c>
      <c r="K212" s="223" t="s">
        <v>160</v>
      </c>
      <c r="L212" s="72"/>
      <c r="M212" s="228" t="s">
        <v>21</v>
      </c>
      <c r="N212" s="229" t="s">
        <v>41</v>
      </c>
      <c r="O212" s="47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AR212" s="24" t="s">
        <v>180</v>
      </c>
      <c r="AT212" s="24" t="s">
        <v>142</v>
      </c>
      <c r="AU212" s="24" t="s">
        <v>80</v>
      </c>
      <c r="AY212" s="24" t="s">
        <v>139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24" t="s">
        <v>78</v>
      </c>
      <c r="BK212" s="232">
        <f>ROUND(I212*H212,2)</f>
        <v>0</v>
      </c>
      <c r="BL212" s="24" t="s">
        <v>180</v>
      </c>
      <c r="BM212" s="24" t="s">
        <v>418</v>
      </c>
    </row>
    <row r="213" s="10" customFormat="1" ht="29.88" customHeight="1">
      <c r="B213" s="205"/>
      <c r="C213" s="206"/>
      <c r="D213" s="207" t="s">
        <v>69</v>
      </c>
      <c r="E213" s="219" t="s">
        <v>419</v>
      </c>
      <c r="F213" s="219" t="s">
        <v>420</v>
      </c>
      <c r="G213" s="206"/>
      <c r="H213" s="206"/>
      <c r="I213" s="209"/>
      <c r="J213" s="220">
        <f>BK213</f>
        <v>0</v>
      </c>
      <c r="K213" s="206"/>
      <c r="L213" s="211"/>
      <c r="M213" s="212"/>
      <c r="N213" s="213"/>
      <c r="O213" s="213"/>
      <c r="P213" s="214">
        <f>SUM(P214:P219)</f>
        <v>0</v>
      </c>
      <c r="Q213" s="213"/>
      <c r="R213" s="214">
        <f>SUM(R214:R219)</f>
        <v>0</v>
      </c>
      <c r="S213" s="213"/>
      <c r="T213" s="215">
        <f>SUM(T214:T219)</f>
        <v>0</v>
      </c>
      <c r="AR213" s="216" t="s">
        <v>80</v>
      </c>
      <c r="AT213" s="217" t="s">
        <v>69</v>
      </c>
      <c r="AU213" s="217" t="s">
        <v>78</v>
      </c>
      <c r="AY213" s="216" t="s">
        <v>139</v>
      </c>
      <c r="BK213" s="218">
        <f>SUM(BK214:BK219)</f>
        <v>0</v>
      </c>
    </row>
    <row r="214" s="1" customFormat="1" ht="25.5" customHeight="1">
      <c r="B214" s="46"/>
      <c r="C214" s="221" t="s">
        <v>421</v>
      </c>
      <c r="D214" s="221" t="s">
        <v>142</v>
      </c>
      <c r="E214" s="222" t="s">
        <v>422</v>
      </c>
      <c r="F214" s="223" t="s">
        <v>423</v>
      </c>
      <c r="G214" s="224" t="s">
        <v>424</v>
      </c>
      <c r="H214" s="225">
        <v>6205.5</v>
      </c>
      <c r="I214" s="226"/>
      <c r="J214" s="227">
        <f>ROUND(I214*H214,2)</f>
        <v>0</v>
      </c>
      <c r="K214" s="223" t="s">
        <v>160</v>
      </c>
      <c r="L214" s="72"/>
      <c r="M214" s="228" t="s">
        <v>21</v>
      </c>
      <c r="N214" s="229" t="s">
        <v>41</v>
      </c>
      <c r="O214" s="47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AR214" s="24" t="s">
        <v>180</v>
      </c>
      <c r="AT214" s="24" t="s">
        <v>142</v>
      </c>
      <c r="AU214" s="24" t="s">
        <v>80</v>
      </c>
      <c r="AY214" s="24" t="s">
        <v>139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24" t="s">
        <v>78</v>
      </c>
      <c r="BK214" s="232">
        <f>ROUND(I214*H214,2)</f>
        <v>0</v>
      </c>
      <c r="BL214" s="24" t="s">
        <v>180</v>
      </c>
      <c r="BM214" s="24" t="s">
        <v>425</v>
      </c>
    </row>
    <row r="215" s="11" customFormat="1">
      <c r="B215" s="233"/>
      <c r="C215" s="234"/>
      <c r="D215" s="235" t="s">
        <v>162</v>
      </c>
      <c r="E215" s="236" t="s">
        <v>21</v>
      </c>
      <c r="F215" s="237" t="s">
        <v>426</v>
      </c>
      <c r="G215" s="234"/>
      <c r="H215" s="238">
        <v>2247.5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AT215" s="244" t="s">
        <v>162</v>
      </c>
      <c r="AU215" s="244" t="s">
        <v>80</v>
      </c>
      <c r="AV215" s="11" t="s">
        <v>80</v>
      </c>
      <c r="AW215" s="11" t="s">
        <v>34</v>
      </c>
      <c r="AX215" s="11" t="s">
        <v>70</v>
      </c>
      <c r="AY215" s="244" t="s">
        <v>139</v>
      </c>
    </row>
    <row r="216" s="11" customFormat="1">
      <c r="B216" s="233"/>
      <c r="C216" s="234"/>
      <c r="D216" s="235" t="s">
        <v>162</v>
      </c>
      <c r="E216" s="236" t="s">
        <v>21</v>
      </c>
      <c r="F216" s="237" t="s">
        <v>427</v>
      </c>
      <c r="G216" s="234"/>
      <c r="H216" s="238">
        <v>3958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AT216" s="244" t="s">
        <v>162</v>
      </c>
      <c r="AU216" s="244" t="s">
        <v>80</v>
      </c>
      <c r="AV216" s="11" t="s">
        <v>80</v>
      </c>
      <c r="AW216" s="11" t="s">
        <v>34</v>
      </c>
      <c r="AX216" s="11" t="s">
        <v>70</v>
      </c>
      <c r="AY216" s="244" t="s">
        <v>139</v>
      </c>
    </row>
    <row r="217" s="12" customFormat="1">
      <c r="B217" s="245"/>
      <c r="C217" s="246"/>
      <c r="D217" s="235" t="s">
        <v>162</v>
      </c>
      <c r="E217" s="247" t="s">
        <v>21</v>
      </c>
      <c r="F217" s="248" t="s">
        <v>169</v>
      </c>
      <c r="G217" s="246"/>
      <c r="H217" s="249">
        <v>6205.5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AT217" s="255" t="s">
        <v>162</v>
      </c>
      <c r="AU217" s="255" t="s">
        <v>80</v>
      </c>
      <c r="AV217" s="12" t="s">
        <v>146</v>
      </c>
      <c r="AW217" s="12" t="s">
        <v>34</v>
      </c>
      <c r="AX217" s="12" t="s">
        <v>78</v>
      </c>
      <c r="AY217" s="255" t="s">
        <v>139</v>
      </c>
    </row>
    <row r="218" s="1" customFormat="1" ht="16.5" customHeight="1">
      <c r="B218" s="46"/>
      <c r="C218" s="256" t="s">
        <v>278</v>
      </c>
      <c r="D218" s="256" t="s">
        <v>222</v>
      </c>
      <c r="E218" s="257" t="s">
        <v>428</v>
      </c>
      <c r="F218" s="258" t="s">
        <v>429</v>
      </c>
      <c r="G218" s="259" t="s">
        <v>424</v>
      </c>
      <c r="H218" s="260">
        <v>6205.5</v>
      </c>
      <c r="I218" s="261"/>
      <c r="J218" s="262">
        <f>ROUND(I218*H218,2)</f>
        <v>0</v>
      </c>
      <c r="K218" s="258" t="s">
        <v>21</v>
      </c>
      <c r="L218" s="263"/>
      <c r="M218" s="264" t="s">
        <v>21</v>
      </c>
      <c r="N218" s="265" t="s">
        <v>41</v>
      </c>
      <c r="O218" s="47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AR218" s="24" t="s">
        <v>211</v>
      </c>
      <c r="AT218" s="24" t="s">
        <v>222</v>
      </c>
      <c r="AU218" s="24" t="s">
        <v>80</v>
      </c>
      <c r="AY218" s="24" t="s">
        <v>139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24" t="s">
        <v>78</v>
      </c>
      <c r="BK218" s="232">
        <f>ROUND(I218*H218,2)</f>
        <v>0</v>
      </c>
      <c r="BL218" s="24" t="s">
        <v>180</v>
      </c>
      <c r="BM218" s="24" t="s">
        <v>430</v>
      </c>
    </row>
    <row r="219" s="1" customFormat="1" ht="38.25" customHeight="1">
      <c r="B219" s="46"/>
      <c r="C219" s="221" t="s">
        <v>431</v>
      </c>
      <c r="D219" s="221" t="s">
        <v>142</v>
      </c>
      <c r="E219" s="222" t="s">
        <v>432</v>
      </c>
      <c r="F219" s="223" t="s">
        <v>433</v>
      </c>
      <c r="G219" s="224" t="s">
        <v>334</v>
      </c>
      <c r="H219" s="225">
        <v>6.516</v>
      </c>
      <c r="I219" s="226"/>
      <c r="J219" s="227">
        <f>ROUND(I219*H219,2)</f>
        <v>0</v>
      </c>
      <c r="K219" s="223" t="s">
        <v>160</v>
      </c>
      <c r="L219" s="72"/>
      <c r="M219" s="228" t="s">
        <v>21</v>
      </c>
      <c r="N219" s="229" t="s">
        <v>41</v>
      </c>
      <c r="O219" s="47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AR219" s="24" t="s">
        <v>180</v>
      </c>
      <c r="AT219" s="24" t="s">
        <v>142</v>
      </c>
      <c r="AU219" s="24" t="s">
        <v>80</v>
      </c>
      <c r="AY219" s="24" t="s">
        <v>139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24" t="s">
        <v>78</v>
      </c>
      <c r="BK219" s="232">
        <f>ROUND(I219*H219,2)</f>
        <v>0</v>
      </c>
      <c r="BL219" s="24" t="s">
        <v>180</v>
      </c>
      <c r="BM219" s="24" t="s">
        <v>434</v>
      </c>
    </row>
    <row r="220" s="10" customFormat="1" ht="29.88" customHeight="1">
      <c r="B220" s="205"/>
      <c r="C220" s="206"/>
      <c r="D220" s="207" t="s">
        <v>69</v>
      </c>
      <c r="E220" s="219" t="s">
        <v>435</v>
      </c>
      <c r="F220" s="219" t="s">
        <v>436</v>
      </c>
      <c r="G220" s="206"/>
      <c r="H220" s="206"/>
      <c r="I220" s="209"/>
      <c r="J220" s="220">
        <f>BK220</f>
        <v>0</v>
      </c>
      <c r="K220" s="206"/>
      <c r="L220" s="211"/>
      <c r="M220" s="212"/>
      <c r="N220" s="213"/>
      <c r="O220" s="213"/>
      <c r="P220" s="214">
        <f>SUM(P221:P239)</f>
        <v>0</v>
      </c>
      <c r="Q220" s="213"/>
      <c r="R220" s="214">
        <f>SUM(R221:R239)</f>
        <v>0</v>
      </c>
      <c r="S220" s="213"/>
      <c r="T220" s="215">
        <f>SUM(T221:T239)</f>
        <v>0</v>
      </c>
      <c r="AR220" s="216" t="s">
        <v>80</v>
      </c>
      <c r="AT220" s="217" t="s">
        <v>69</v>
      </c>
      <c r="AU220" s="217" t="s">
        <v>78</v>
      </c>
      <c r="AY220" s="216" t="s">
        <v>139</v>
      </c>
      <c r="BK220" s="218">
        <f>SUM(BK221:BK239)</f>
        <v>0</v>
      </c>
    </row>
    <row r="221" s="1" customFormat="1" ht="16.5" customHeight="1">
      <c r="B221" s="46"/>
      <c r="C221" s="221" t="s">
        <v>283</v>
      </c>
      <c r="D221" s="221" t="s">
        <v>142</v>
      </c>
      <c r="E221" s="222" t="s">
        <v>437</v>
      </c>
      <c r="F221" s="223" t="s">
        <v>438</v>
      </c>
      <c r="G221" s="224" t="s">
        <v>183</v>
      </c>
      <c r="H221" s="225">
        <v>1354.9480000000001</v>
      </c>
      <c r="I221" s="226"/>
      <c r="J221" s="227">
        <f>ROUND(I221*H221,2)</f>
        <v>0</v>
      </c>
      <c r="K221" s="223" t="s">
        <v>439</v>
      </c>
      <c r="L221" s="72"/>
      <c r="M221" s="228" t="s">
        <v>21</v>
      </c>
      <c r="N221" s="229" t="s">
        <v>41</v>
      </c>
      <c r="O221" s="47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AR221" s="24" t="s">
        <v>180</v>
      </c>
      <c r="AT221" s="24" t="s">
        <v>142</v>
      </c>
      <c r="AU221" s="24" t="s">
        <v>80</v>
      </c>
      <c r="AY221" s="24" t="s">
        <v>139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24" t="s">
        <v>78</v>
      </c>
      <c r="BK221" s="232">
        <f>ROUND(I221*H221,2)</f>
        <v>0</v>
      </c>
      <c r="BL221" s="24" t="s">
        <v>180</v>
      </c>
      <c r="BM221" s="24" t="s">
        <v>440</v>
      </c>
    </row>
    <row r="222" s="13" customFormat="1">
      <c r="B222" s="266"/>
      <c r="C222" s="267"/>
      <c r="D222" s="235" t="s">
        <v>162</v>
      </c>
      <c r="E222" s="268" t="s">
        <v>21</v>
      </c>
      <c r="F222" s="269" t="s">
        <v>441</v>
      </c>
      <c r="G222" s="267"/>
      <c r="H222" s="268" t="s">
        <v>21</v>
      </c>
      <c r="I222" s="270"/>
      <c r="J222" s="267"/>
      <c r="K222" s="267"/>
      <c r="L222" s="271"/>
      <c r="M222" s="272"/>
      <c r="N222" s="273"/>
      <c r="O222" s="273"/>
      <c r="P222" s="273"/>
      <c r="Q222" s="273"/>
      <c r="R222" s="273"/>
      <c r="S222" s="273"/>
      <c r="T222" s="274"/>
      <c r="AT222" s="275" t="s">
        <v>162</v>
      </c>
      <c r="AU222" s="275" t="s">
        <v>80</v>
      </c>
      <c r="AV222" s="13" t="s">
        <v>78</v>
      </c>
      <c r="AW222" s="13" t="s">
        <v>34</v>
      </c>
      <c r="AX222" s="13" t="s">
        <v>70</v>
      </c>
      <c r="AY222" s="275" t="s">
        <v>139</v>
      </c>
    </row>
    <row r="223" s="11" customFormat="1">
      <c r="B223" s="233"/>
      <c r="C223" s="234"/>
      <c r="D223" s="235" t="s">
        <v>162</v>
      </c>
      <c r="E223" s="236" t="s">
        <v>21</v>
      </c>
      <c r="F223" s="237" t="s">
        <v>442</v>
      </c>
      <c r="G223" s="234"/>
      <c r="H223" s="238">
        <v>306.94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AT223" s="244" t="s">
        <v>162</v>
      </c>
      <c r="AU223" s="244" t="s">
        <v>80</v>
      </c>
      <c r="AV223" s="11" t="s">
        <v>80</v>
      </c>
      <c r="AW223" s="11" t="s">
        <v>34</v>
      </c>
      <c r="AX223" s="11" t="s">
        <v>70</v>
      </c>
      <c r="AY223" s="244" t="s">
        <v>139</v>
      </c>
    </row>
    <row r="224" s="14" customFormat="1">
      <c r="B224" s="276"/>
      <c r="C224" s="277"/>
      <c r="D224" s="235" t="s">
        <v>162</v>
      </c>
      <c r="E224" s="278" t="s">
        <v>21</v>
      </c>
      <c r="F224" s="279" t="s">
        <v>443</v>
      </c>
      <c r="G224" s="277"/>
      <c r="H224" s="280">
        <v>306.94</v>
      </c>
      <c r="I224" s="281"/>
      <c r="J224" s="277"/>
      <c r="K224" s="277"/>
      <c r="L224" s="282"/>
      <c r="M224" s="283"/>
      <c r="N224" s="284"/>
      <c r="O224" s="284"/>
      <c r="P224" s="284"/>
      <c r="Q224" s="284"/>
      <c r="R224" s="284"/>
      <c r="S224" s="284"/>
      <c r="T224" s="285"/>
      <c r="AT224" s="286" t="s">
        <v>162</v>
      </c>
      <c r="AU224" s="286" t="s">
        <v>80</v>
      </c>
      <c r="AV224" s="14" t="s">
        <v>149</v>
      </c>
      <c r="AW224" s="14" t="s">
        <v>34</v>
      </c>
      <c r="AX224" s="14" t="s">
        <v>70</v>
      </c>
      <c r="AY224" s="286" t="s">
        <v>139</v>
      </c>
    </row>
    <row r="225" s="11" customFormat="1">
      <c r="B225" s="233"/>
      <c r="C225" s="234"/>
      <c r="D225" s="235" t="s">
        <v>162</v>
      </c>
      <c r="E225" s="236" t="s">
        <v>21</v>
      </c>
      <c r="F225" s="237" t="s">
        <v>444</v>
      </c>
      <c r="G225" s="234"/>
      <c r="H225" s="238">
        <v>163.83500000000001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AT225" s="244" t="s">
        <v>162</v>
      </c>
      <c r="AU225" s="244" t="s">
        <v>80</v>
      </c>
      <c r="AV225" s="11" t="s">
        <v>80</v>
      </c>
      <c r="AW225" s="11" t="s">
        <v>34</v>
      </c>
      <c r="AX225" s="11" t="s">
        <v>70</v>
      </c>
      <c r="AY225" s="244" t="s">
        <v>139</v>
      </c>
    </row>
    <row r="226" s="11" customFormat="1">
      <c r="B226" s="233"/>
      <c r="C226" s="234"/>
      <c r="D226" s="235" t="s">
        <v>162</v>
      </c>
      <c r="E226" s="236" t="s">
        <v>21</v>
      </c>
      <c r="F226" s="237" t="s">
        <v>445</v>
      </c>
      <c r="G226" s="234"/>
      <c r="H226" s="238">
        <v>166.737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AT226" s="244" t="s">
        <v>162</v>
      </c>
      <c r="AU226" s="244" t="s">
        <v>80</v>
      </c>
      <c r="AV226" s="11" t="s">
        <v>80</v>
      </c>
      <c r="AW226" s="11" t="s">
        <v>34</v>
      </c>
      <c r="AX226" s="11" t="s">
        <v>70</v>
      </c>
      <c r="AY226" s="244" t="s">
        <v>139</v>
      </c>
    </row>
    <row r="227" s="11" customFormat="1">
      <c r="B227" s="233"/>
      <c r="C227" s="234"/>
      <c r="D227" s="235" t="s">
        <v>162</v>
      </c>
      <c r="E227" s="236" t="s">
        <v>21</v>
      </c>
      <c r="F227" s="237" t="s">
        <v>446</v>
      </c>
      <c r="G227" s="234"/>
      <c r="H227" s="238">
        <v>165.34200000000001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AT227" s="244" t="s">
        <v>162</v>
      </c>
      <c r="AU227" s="244" t="s">
        <v>80</v>
      </c>
      <c r="AV227" s="11" t="s">
        <v>80</v>
      </c>
      <c r="AW227" s="11" t="s">
        <v>34</v>
      </c>
      <c r="AX227" s="11" t="s">
        <v>70</v>
      </c>
      <c r="AY227" s="244" t="s">
        <v>139</v>
      </c>
    </row>
    <row r="228" s="11" customFormat="1">
      <c r="B228" s="233"/>
      <c r="C228" s="234"/>
      <c r="D228" s="235" t="s">
        <v>162</v>
      </c>
      <c r="E228" s="236" t="s">
        <v>21</v>
      </c>
      <c r="F228" s="237" t="s">
        <v>447</v>
      </c>
      <c r="G228" s="234"/>
      <c r="H228" s="238">
        <v>102.512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AT228" s="244" t="s">
        <v>162</v>
      </c>
      <c r="AU228" s="244" t="s">
        <v>80</v>
      </c>
      <c r="AV228" s="11" t="s">
        <v>80</v>
      </c>
      <c r="AW228" s="11" t="s">
        <v>34</v>
      </c>
      <c r="AX228" s="11" t="s">
        <v>70</v>
      </c>
      <c r="AY228" s="244" t="s">
        <v>139</v>
      </c>
    </row>
    <row r="229" s="11" customFormat="1">
      <c r="B229" s="233"/>
      <c r="C229" s="234"/>
      <c r="D229" s="235" t="s">
        <v>162</v>
      </c>
      <c r="E229" s="236" t="s">
        <v>21</v>
      </c>
      <c r="F229" s="237" t="s">
        <v>448</v>
      </c>
      <c r="G229" s="234"/>
      <c r="H229" s="238">
        <v>101.84399999999999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AT229" s="244" t="s">
        <v>162</v>
      </c>
      <c r="AU229" s="244" t="s">
        <v>80</v>
      </c>
      <c r="AV229" s="11" t="s">
        <v>80</v>
      </c>
      <c r="AW229" s="11" t="s">
        <v>34</v>
      </c>
      <c r="AX229" s="11" t="s">
        <v>70</v>
      </c>
      <c r="AY229" s="244" t="s">
        <v>139</v>
      </c>
    </row>
    <row r="230" s="11" customFormat="1">
      <c r="B230" s="233"/>
      <c r="C230" s="234"/>
      <c r="D230" s="235" t="s">
        <v>162</v>
      </c>
      <c r="E230" s="236" t="s">
        <v>21</v>
      </c>
      <c r="F230" s="237" t="s">
        <v>449</v>
      </c>
      <c r="G230" s="234"/>
      <c r="H230" s="238">
        <v>23.018000000000001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AT230" s="244" t="s">
        <v>162</v>
      </c>
      <c r="AU230" s="244" t="s">
        <v>80</v>
      </c>
      <c r="AV230" s="11" t="s">
        <v>80</v>
      </c>
      <c r="AW230" s="11" t="s">
        <v>34</v>
      </c>
      <c r="AX230" s="11" t="s">
        <v>70</v>
      </c>
      <c r="AY230" s="244" t="s">
        <v>139</v>
      </c>
    </row>
    <row r="231" s="11" customFormat="1">
      <c r="B231" s="233"/>
      <c r="C231" s="234"/>
      <c r="D231" s="235" t="s">
        <v>162</v>
      </c>
      <c r="E231" s="236" t="s">
        <v>21</v>
      </c>
      <c r="F231" s="237" t="s">
        <v>450</v>
      </c>
      <c r="G231" s="234"/>
      <c r="H231" s="238">
        <v>324.72000000000003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AT231" s="244" t="s">
        <v>162</v>
      </c>
      <c r="AU231" s="244" t="s">
        <v>80</v>
      </c>
      <c r="AV231" s="11" t="s">
        <v>80</v>
      </c>
      <c r="AW231" s="11" t="s">
        <v>34</v>
      </c>
      <c r="AX231" s="11" t="s">
        <v>70</v>
      </c>
      <c r="AY231" s="244" t="s">
        <v>139</v>
      </c>
    </row>
    <row r="232" s="14" customFormat="1">
      <c r="B232" s="276"/>
      <c r="C232" s="277"/>
      <c r="D232" s="235" t="s">
        <v>162</v>
      </c>
      <c r="E232" s="278" t="s">
        <v>21</v>
      </c>
      <c r="F232" s="279" t="s">
        <v>443</v>
      </c>
      <c r="G232" s="277"/>
      <c r="H232" s="280">
        <v>1048.008</v>
      </c>
      <c r="I232" s="281"/>
      <c r="J232" s="277"/>
      <c r="K232" s="277"/>
      <c r="L232" s="282"/>
      <c r="M232" s="283"/>
      <c r="N232" s="284"/>
      <c r="O232" s="284"/>
      <c r="P232" s="284"/>
      <c r="Q232" s="284"/>
      <c r="R232" s="284"/>
      <c r="S232" s="284"/>
      <c r="T232" s="285"/>
      <c r="AT232" s="286" t="s">
        <v>162</v>
      </c>
      <c r="AU232" s="286" t="s">
        <v>80</v>
      </c>
      <c r="AV232" s="14" t="s">
        <v>149</v>
      </c>
      <c r="AW232" s="14" t="s">
        <v>34</v>
      </c>
      <c r="AX232" s="14" t="s">
        <v>70</v>
      </c>
      <c r="AY232" s="286" t="s">
        <v>139</v>
      </c>
    </row>
    <row r="233" s="12" customFormat="1">
      <c r="B233" s="245"/>
      <c r="C233" s="246"/>
      <c r="D233" s="235" t="s">
        <v>162</v>
      </c>
      <c r="E233" s="247" t="s">
        <v>21</v>
      </c>
      <c r="F233" s="248" t="s">
        <v>169</v>
      </c>
      <c r="G233" s="246"/>
      <c r="H233" s="249">
        <v>1354.9480000000001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AT233" s="255" t="s">
        <v>162</v>
      </c>
      <c r="AU233" s="255" t="s">
        <v>80</v>
      </c>
      <c r="AV233" s="12" t="s">
        <v>146</v>
      </c>
      <c r="AW233" s="12" t="s">
        <v>34</v>
      </c>
      <c r="AX233" s="12" t="s">
        <v>78</v>
      </c>
      <c r="AY233" s="255" t="s">
        <v>139</v>
      </c>
    </row>
    <row r="234" s="1" customFormat="1" ht="16.5" customHeight="1">
      <c r="B234" s="46"/>
      <c r="C234" s="221" t="s">
        <v>451</v>
      </c>
      <c r="D234" s="221" t="s">
        <v>142</v>
      </c>
      <c r="E234" s="222" t="s">
        <v>452</v>
      </c>
      <c r="F234" s="223" t="s">
        <v>453</v>
      </c>
      <c r="G234" s="224" t="s">
        <v>145</v>
      </c>
      <c r="H234" s="225">
        <v>95.519999999999996</v>
      </c>
      <c r="I234" s="226"/>
      <c r="J234" s="227">
        <f>ROUND(I234*H234,2)</f>
        <v>0</v>
      </c>
      <c r="K234" s="223" t="s">
        <v>160</v>
      </c>
      <c r="L234" s="72"/>
      <c r="M234" s="228" t="s">
        <v>21</v>
      </c>
      <c r="N234" s="229" t="s">
        <v>41</v>
      </c>
      <c r="O234" s="47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AR234" s="24" t="s">
        <v>180</v>
      </c>
      <c r="AT234" s="24" t="s">
        <v>142</v>
      </c>
      <c r="AU234" s="24" t="s">
        <v>80</v>
      </c>
      <c r="AY234" s="24" t="s">
        <v>139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24" t="s">
        <v>78</v>
      </c>
      <c r="BK234" s="232">
        <f>ROUND(I234*H234,2)</f>
        <v>0</v>
      </c>
      <c r="BL234" s="24" t="s">
        <v>180</v>
      </c>
      <c r="BM234" s="24" t="s">
        <v>454</v>
      </c>
    </row>
    <row r="235" s="11" customFormat="1">
      <c r="B235" s="233"/>
      <c r="C235" s="234"/>
      <c r="D235" s="235" t="s">
        <v>162</v>
      </c>
      <c r="E235" s="236" t="s">
        <v>21</v>
      </c>
      <c r="F235" s="237" t="s">
        <v>455</v>
      </c>
      <c r="G235" s="234"/>
      <c r="H235" s="238">
        <v>95.519999999999996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AT235" s="244" t="s">
        <v>162</v>
      </c>
      <c r="AU235" s="244" t="s">
        <v>80</v>
      </c>
      <c r="AV235" s="11" t="s">
        <v>80</v>
      </c>
      <c r="AW235" s="11" t="s">
        <v>34</v>
      </c>
      <c r="AX235" s="11" t="s">
        <v>70</v>
      </c>
      <c r="AY235" s="244" t="s">
        <v>139</v>
      </c>
    </row>
    <row r="236" s="12" customFormat="1">
      <c r="B236" s="245"/>
      <c r="C236" s="246"/>
      <c r="D236" s="235" t="s">
        <v>162</v>
      </c>
      <c r="E236" s="247" t="s">
        <v>21</v>
      </c>
      <c r="F236" s="248" t="s">
        <v>169</v>
      </c>
      <c r="G236" s="246"/>
      <c r="H236" s="249">
        <v>95.519999999999996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AT236" s="255" t="s">
        <v>162</v>
      </c>
      <c r="AU236" s="255" t="s">
        <v>80</v>
      </c>
      <c r="AV236" s="12" t="s">
        <v>146</v>
      </c>
      <c r="AW236" s="12" t="s">
        <v>34</v>
      </c>
      <c r="AX236" s="12" t="s">
        <v>78</v>
      </c>
      <c r="AY236" s="255" t="s">
        <v>139</v>
      </c>
    </row>
    <row r="237" s="1" customFormat="1" ht="25.5" customHeight="1">
      <c r="B237" s="46"/>
      <c r="C237" s="221" t="s">
        <v>286</v>
      </c>
      <c r="D237" s="221" t="s">
        <v>142</v>
      </c>
      <c r="E237" s="222" t="s">
        <v>456</v>
      </c>
      <c r="F237" s="223" t="s">
        <v>457</v>
      </c>
      <c r="G237" s="224" t="s">
        <v>145</v>
      </c>
      <c r="H237" s="225">
        <v>1354.9480000000001</v>
      </c>
      <c r="I237" s="226"/>
      <c r="J237" s="227">
        <f>ROUND(I237*H237,2)</f>
        <v>0</v>
      </c>
      <c r="K237" s="223" t="s">
        <v>160</v>
      </c>
      <c r="L237" s="72"/>
      <c r="M237" s="228" t="s">
        <v>21</v>
      </c>
      <c r="N237" s="229" t="s">
        <v>41</v>
      </c>
      <c r="O237" s="47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AR237" s="24" t="s">
        <v>180</v>
      </c>
      <c r="AT237" s="24" t="s">
        <v>142</v>
      </c>
      <c r="AU237" s="24" t="s">
        <v>80</v>
      </c>
      <c r="AY237" s="24" t="s">
        <v>139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24" t="s">
        <v>78</v>
      </c>
      <c r="BK237" s="232">
        <f>ROUND(I237*H237,2)</f>
        <v>0</v>
      </c>
      <c r="BL237" s="24" t="s">
        <v>180</v>
      </c>
      <c r="BM237" s="24" t="s">
        <v>458</v>
      </c>
    </row>
    <row r="238" s="1" customFormat="1" ht="16.5" customHeight="1">
      <c r="B238" s="46"/>
      <c r="C238" s="221" t="s">
        <v>459</v>
      </c>
      <c r="D238" s="221" t="s">
        <v>142</v>
      </c>
      <c r="E238" s="222" t="s">
        <v>460</v>
      </c>
      <c r="F238" s="223" t="s">
        <v>461</v>
      </c>
      <c r="G238" s="224" t="s">
        <v>145</v>
      </c>
      <c r="H238" s="225">
        <v>1354.9480000000001</v>
      </c>
      <c r="I238" s="226"/>
      <c r="J238" s="227">
        <f>ROUND(I238*H238,2)</f>
        <v>0</v>
      </c>
      <c r="K238" s="223" t="s">
        <v>160</v>
      </c>
      <c r="L238" s="72"/>
      <c r="M238" s="228" t="s">
        <v>21</v>
      </c>
      <c r="N238" s="229" t="s">
        <v>41</v>
      </c>
      <c r="O238" s="47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AR238" s="24" t="s">
        <v>180</v>
      </c>
      <c r="AT238" s="24" t="s">
        <v>142</v>
      </c>
      <c r="AU238" s="24" t="s">
        <v>80</v>
      </c>
      <c r="AY238" s="24" t="s">
        <v>139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24" t="s">
        <v>78</v>
      </c>
      <c r="BK238" s="232">
        <f>ROUND(I238*H238,2)</f>
        <v>0</v>
      </c>
      <c r="BL238" s="24" t="s">
        <v>180</v>
      </c>
      <c r="BM238" s="24" t="s">
        <v>462</v>
      </c>
    </row>
    <row r="239" s="1" customFormat="1" ht="25.5" customHeight="1">
      <c r="B239" s="46"/>
      <c r="C239" s="221" t="s">
        <v>290</v>
      </c>
      <c r="D239" s="221" t="s">
        <v>142</v>
      </c>
      <c r="E239" s="222" t="s">
        <v>463</v>
      </c>
      <c r="F239" s="223" t="s">
        <v>464</v>
      </c>
      <c r="G239" s="224" t="s">
        <v>145</v>
      </c>
      <c r="H239" s="225">
        <v>1354.9480000000001</v>
      </c>
      <c r="I239" s="226"/>
      <c r="J239" s="227">
        <f>ROUND(I239*H239,2)</f>
        <v>0</v>
      </c>
      <c r="K239" s="223" t="s">
        <v>160</v>
      </c>
      <c r="L239" s="72"/>
      <c r="M239" s="228" t="s">
        <v>21</v>
      </c>
      <c r="N239" s="229" t="s">
        <v>41</v>
      </c>
      <c r="O239" s="47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AR239" s="24" t="s">
        <v>180</v>
      </c>
      <c r="AT239" s="24" t="s">
        <v>142</v>
      </c>
      <c r="AU239" s="24" t="s">
        <v>80</v>
      </c>
      <c r="AY239" s="24" t="s">
        <v>139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24" t="s">
        <v>78</v>
      </c>
      <c r="BK239" s="232">
        <f>ROUND(I239*H239,2)</f>
        <v>0</v>
      </c>
      <c r="BL239" s="24" t="s">
        <v>180</v>
      </c>
      <c r="BM239" s="24" t="s">
        <v>465</v>
      </c>
    </row>
    <row r="240" s="10" customFormat="1" ht="29.88" customHeight="1">
      <c r="B240" s="205"/>
      <c r="C240" s="206"/>
      <c r="D240" s="207" t="s">
        <v>69</v>
      </c>
      <c r="E240" s="219" t="s">
        <v>466</v>
      </c>
      <c r="F240" s="219" t="s">
        <v>467</v>
      </c>
      <c r="G240" s="206"/>
      <c r="H240" s="206"/>
      <c r="I240" s="209"/>
      <c r="J240" s="220">
        <f>BK240</f>
        <v>0</v>
      </c>
      <c r="K240" s="206"/>
      <c r="L240" s="211"/>
      <c r="M240" s="212"/>
      <c r="N240" s="213"/>
      <c r="O240" s="213"/>
      <c r="P240" s="214">
        <f>SUM(P241:P257)</f>
        <v>0</v>
      </c>
      <c r="Q240" s="213"/>
      <c r="R240" s="214">
        <f>SUM(R241:R257)</f>
        <v>0</v>
      </c>
      <c r="S240" s="213"/>
      <c r="T240" s="215">
        <f>SUM(T241:T257)</f>
        <v>0</v>
      </c>
      <c r="AR240" s="216" t="s">
        <v>80</v>
      </c>
      <c r="AT240" s="217" t="s">
        <v>69</v>
      </c>
      <c r="AU240" s="217" t="s">
        <v>78</v>
      </c>
      <c r="AY240" s="216" t="s">
        <v>139</v>
      </c>
      <c r="BK240" s="218">
        <f>SUM(BK241:BK257)</f>
        <v>0</v>
      </c>
    </row>
    <row r="241" s="1" customFormat="1" ht="16.5" customHeight="1">
      <c r="B241" s="46"/>
      <c r="C241" s="221" t="s">
        <v>468</v>
      </c>
      <c r="D241" s="221" t="s">
        <v>142</v>
      </c>
      <c r="E241" s="222" t="s">
        <v>469</v>
      </c>
      <c r="F241" s="223" t="s">
        <v>470</v>
      </c>
      <c r="G241" s="224" t="s">
        <v>183</v>
      </c>
      <c r="H241" s="225">
        <v>448.71100000000001</v>
      </c>
      <c r="I241" s="226"/>
      <c r="J241" s="227">
        <f>ROUND(I241*H241,2)</f>
        <v>0</v>
      </c>
      <c r="K241" s="223" t="s">
        <v>160</v>
      </c>
      <c r="L241" s="72"/>
      <c r="M241" s="228" t="s">
        <v>21</v>
      </c>
      <c r="N241" s="229" t="s">
        <v>41</v>
      </c>
      <c r="O241" s="47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AR241" s="24" t="s">
        <v>180</v>
      </c>
      <c r="AT241" s="24" t="s">
        <v>142</v>
      </c>
      <c r="AU241" s="24" t="s">
        <v>80</v>
      </c>
      <c r="AY241" s="24" t="s">
        <v>139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24" t="s">
        <v>78</v>
      </c>
      <c r="BK241" s="232">
        <f>ROUND(I241*H241,2)</f>
        <v>0</v>
      </c>
      <c r="BL241" s="24" t="s">
        <v>180</v>
      </c>
      <c r="BM241" s="24" t="s">
        <v>471</v>
      </c>
    </row>
    <row r="242" s="11" customFormat="1">
      <c r="B242" s="233"/>
      <c r="C242" s="234"/>
      <c r="D242" s="235" t="s">
        <v>162</v>
      </c>
      <c r="E242" s="236" t="s">
        <v>21</v>
      </c>
      <c r="F242" s="237" t="s">
        <v>472</v>
      </c>
      <c r="G242" s="234"/>
      <c r="H242" s="238">
        <v>6.7199999999999998</v>
      </c>
      <c r="I242" s="239"/>
      <c r="J242" s="234"/>
      <c r="K242" s="234"/>
      <c r="L242" s="240"/>
      <c r="M242" s="241"/>
      <c r="N242" s="242"/>
      <c r="O242" s="242"/>
      <c r="P242" s="242"/>
      <c r="Q242" s="242"/>
      <c r="R242" s="242"/>
      <c r="S242" s="242"/>
      <c r="T242" s="243"/>
      <c r="AT242" s="244" t="s">
        <v>162</v>
      </c>
      <c r="AU242" s="244" t="s">
        <v>80</v>
      </c>
      <c r="AV242" s="11" t="s">
        <v>80</v>
      </c>
      <c r="AW242" s="11" t="s">
        <v>34</v>
      </c>
      <c r="AX242" s="11" t="s">
        <v>70</v>
      </c>
      <c r="AY242" s="244" t="s">
        <v>139</v>
      </c>
    </row>
    <row r="243" s="11" customFormat="1">
      <c r="B243" s="233"/>
      <c r="C243" s="234"/>
      <c r="D243" s="235" t="s">
        <v>162</v>
      </c>
      <c r="E243" s="236" t="s">
        <v>21</v>
      </c>
      <c r="F243" s="237" t="s">
        <v>473</v>
      </c>
      <c r="G243" s="234"/>
      <c r="H243" s="238">
        <v>13.4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AT243" s="244" t="s">
        <v>162</v>
      </c>
      <c r="AU243" s="244" t="s">
        <v>80</v>
      </c>
      <c r="AV243" s="11" t="s">
        <v>80</v>
      </c>
      <c r="AW243" s="11" t="s">
        <v>34</v>
      </c>
      <c r="AX243" s="11" t="s">
        <v>70</v>
      </c>
      <c r="AY243" s="244" t="s">
        <v>139</v>
      </c>
    </row>
    <row r="244" s="11" customFormat="1">
      <c r="B244" s="233"/>
      <c r="C244" s="234"/>
      <c r="D244" s="235" t="s">
        <v>162</v>
      </c>
      <c r="E244" s="236" t="s">
        <v>21</v>
      </c>
      <c r="F244" s="237" t="s">
        <v>474</v>
      </c>
      <c r="G244" s="234"/>
      <c r="H244" s="238">
        <v>6.7199999999999998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AT244" s="244" t="s">
        <v>162</v>
      </c>
      <c r="AU244" s="244" t="s">
        <v>80</v>
      </c>
      <c r="AV244" s="11" t="s">
        <v>80</v>
      </c>
      <c r="AW244" s="11" t="s">
        <v>34</v>
      </c>
      <c r="AX244" s="11" t="s">
        <v>70</v>
      </c>
      <c r="AY244" s="244" t="s">
        <v>139</v>
      </c>
    </row>
    <row r="245" s="11" customFormat="1">
      <c r="B245" s="233"/>
      <c r="C245" s="234"/>
      <c r="D245" s="235" t="s">
        <v>162</v>
      </c>
      <c r="E245" s="236" t="s">
        <v>21</v>
      </c>
      <c r="F245" s="237" t="s">
        <v>475</v>
      </c>
      <c r="G245" s="234"/>
      <c r="H245" s="238">
        <v>11.539999999999999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AT245" s="244" t="s">
        <v>162</v>
      </c>
      <c r="AU245" s="244" t="s">
        <v>80</v>
      </c>
      <c r="AV245" s="11" t="s">
        <v>80</v>
      </c>
      <c r="AW245" s="11" t="s">
        <v>34</v>
      </c>
      <c r="AX245" s="11" t="s">
        <v>70</v>
      </c>
      <c r="AY245" s="244" t="s">
        <v>139</v>
      </c>
    </row>
    <row r="246" s="11" customFormat="1">
      <c r="B246" s="233"/>
      <c r="C246" s="234"/>
      <c r="D246" s="235" t="s">
        <v>162</v>
      </c>
      <c r="E246" s="236" t="s">
        <v>21</v>
      </c>
      <c r="F246" s="237" t="s">
        <v>476</v>
      </c>
      <c r="G246" s="234"/>
      <c r="H246" s="238">
        <v>23.52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AT246" s="244" t="s">
        <v>162</v>
      </c>
      <c r="AU246" s="244" t="s">
        <v>80</v>
      </c>
      <c r="AV246" s="11" t="s">
        <v>80</v>
      </c>
      <c r="AW246" s="11" t="s">
        <v>34</v>
      </c>
      <c r="AX246" s="11" t="s">
        <v>70</v>
      </c>
      <c r="AY246" s="244" t="s">
        <v>139</v>
      </c>
    </row>
    <row r="247" s="11" customFormat="1">
      <c r="B247" s="233"/>
      <c r="C247" s="234"/>
      <c r="D247" s="235" t="s">
        <v>162</v>
      </c>
      <c r="E247" s="236" t="s">
        <v>21</v>
      </c>
      <c r="F247" s="237" t="s">
        <v>477</v>
      </c>
      <c r="G247" s="234"/>
      <c r="H247" s="238">
        <v>149.52000000000001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AT247" s="244" t="s">
        <v>162</v>
      </c>
      <c r="AU247" s="244" t="s">
        <v>80</v>
      </c>
      <c r="AV247" s="11" t="s">
        <v>80</v>
      </c>
      <c r="AW247" s="11" t="s">
        <v>34</v>
      </c>
      <c r="AX247" s="11" t="s">
        <v>70</v>
      </c>
      <c r="AY247" s="244" t="s">
        <v>139</v>
      </c>
    </row>
    <row r="248" s="14" customFormat="1">
      <c r="B248" s="276"/>
      <c r="C248" s="277"/>
      <c r="D248" s="235" t="s">
        <v>162</v>
      </c>
      <c r="E248" s="278" t="s">
        <v>21</v>
      </c>
      <c r="F248" s="279" t="s">
        <v>443</v>
      </c>
      <c r="G248" s="277"/>
      <c r="H248" s="280">
        <v>211.41999999999999</v>
      </c>
      <c r="I248" s="281"/>
      <c r="J248" s="277"/>
      <c r="K248" s="277"/>
      <c r="L248" s="282"/>
      <c r="M248" s="283"/>
      <c r="N248" s="284"/>
      <c r="O248" s="284"/>
      <c r="P248" s="284"/>
      <c r="Q248" s="284"/>
      <c r="R248" s="284"/>
      <c r="S248" s="284"/>
      <c r="T248" s="285"/>
      <c r="AT248" s="286" t="s">
        <v>162</v>
      </c>
      <c r="AU248" s="286" t="s">
        <v>80</v>
      </c>
      <c r="AV248" s="14" t="s">
        <v>149</v>
      </c>
      <c r="AW248" s="14" t="s">
        <v>34</v>
      </c>
      <c r="AX248" s="14" t="s">
        <v>70</v>
      </c>
      <c r="AY248" s="286" t="s">
        <v>139</v>
      </c>
    </row>
    <row r="249" s="11" customFormat="1">
      <c r="B249" s="233"/>
      <c r="C249" s="234"/>
      <c r="D249" s="235" t="s">
        <v>162</v>
      </c>
      <c r="E249" s="236" t="s">
        <v>21</v>
      </c>
      <c r="F249" s="237" t="s">
        <v>478</v>
      </c>
      <c r="G249" s="234"/>
      <c r="H249" s="238">
        <v>12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AT249" s="244" t="s">
        <v>162</v>
      </c>
      <c r="AU249" s="244" t="s">
        <v>80</v>
      </c>
      <c r="AV249" s="11" t="s">
        <v>80</v>
      </c>
      <c r="AW249" s="11" t="s">
        <v>34</v>
      </c>
      <c r="AX249" s="11" t="s">
        <v>70</v>
      </c>
      <c r="AY249" s="244" t="s">
        <v>139</v>
      </c>
    </row>
    <row r="250" s="11" customFormat="1">
      <c r="B250" s="233"/>
      <c r="C250" s="234"/>
      <c r="D250" s="235" t="s">
        <v>162</v>
      </c>
      <c r="E250" s="236" t="s">
        <v>21</v>
      </c>
      <c r="F250" s="237" t="s">
        <v>479</v>
      </c>
      <c r="G250" s="234"/>
      <c r="H250" s="238">
        <v>224.791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AT250" s="244" t="s">
        <v>162</v>
      </c>
      <c r="AU250" s="244" t="s">
        <v>80</v>
      </c>
      <c r="AV250" s="11" t="s">
        <v>80</v>
      </c>
      <c r="AW250" s="11" t="s">
        <v>34</v>
      </c>
      <c r="AX250" s="11" t="s">
        <v>70</v>
      </c>
      <c r="AY250" s="244" t="s">
        <v>139</v>
      </c>
    </row>
    <row r="251" s="14" customFormat="1">
      <c r="B251" s="276"/>
      <c r="C251" s="277"/>
      <c r="D251" s="235" t="s">
        <v>162</v>
      </c>
      <c r="E251" s="278" t="s">
        <v>21</v>
      </c>
      <c r="F251" s="279" t="s">
        <v>443</v>
      </c>
      <c r="G251" s="277"/>
      <c r="H251" s="280">
        <v>236.791</v>
      </c>
      <c r="I251" s="281"/>
      <c r="J251" s="277"/>
      <c r="K251" s="277"/>
      <c r="L251" s="282"/>
      <c r="M251" s="283"/>
      <c r="N251" s="284"/>
      <c r="O251" s="284"/>
      <c r="P251" s="284"/>
      <c r="Q251" s="284"/>
      <c r="R251" s="284"/>
      <c r="S251" s="284"/>
      <c r="T251" s="285"/>
      <c r="AT251" s="286" t="s">
        <v>162</v>
      </c>
      <c r="AU251" s="286" t="s">
        <v>80</v>
      </c>
      <c r="AV251" s="14" t="s">
        <v>149</v>
      </c>
      <c r="AW251" s="14" t="s">
        <v>34</v>
      </c>
      <c r="AX251" s="14" t="s">
        <v>70</v>
      </c>
      <c r="AY251" s="286" t="s">
        <v>139</v>
      </c>
    </row>
    <row r="252" s="11" customFormat="1">
      <c r="B252" s="233"/>
      <c r="C252" s="234"/>
      <c r="D252" s="235" t="s">
        <v>162</v>
      </c>
      <c r="E252" s="236" t="s">
        <v>21</v>
      </c>
      <c r="F252" s="237" t="s">
        <v>480</v>
      </c>
      <c r="G252" s="234"/>
      <c r="H252" s="238">
        <v>0.5</v>
      </c>
      <c r="I252" s="239"/>
      <c r="J252" s="234"/>
      <c r="K252" s="234"/>
      <c r="L252" s="240"/>
      <c r="M252" s="241"/>
      <c r="N252" s="242"/>
      <c r="O252" s="242"/>
      <c r="P252" s="242"/>
      <c r="Q252" s="242"/>
      <c r="R252" s="242"/>
      <c r="S252" s="242"/>
      <c r="T252" s="243"/>
      <c r="AT252" s="244" t="s">
        <v>162</v>
      </c>
      <c r="AU252" s="244" t="s">
        <v>80</v>
      </c>
      <c r="AV252" s="11" t="s">
        <v>80</v>
      </c>
      <c r="AW252" s="11" t="s">
        <v>34</v>
      </c>
      <c r="AX252" s="11" t="s">
        <v>70</v>
      </c>
      <c r="AY252" s="244" t="s">
        <v>139</v>
      </c>
    </row>
    <row r="253" s="12" customFormat="1">
      <c r="B253" s="245"/>
      <c r="C253" s="246"/>
      <c r="D253" s="235" t="s">
        <v>162</v>
      </c>
      <c r="E253" s="247" t="s">
        <v>21</v>
      </c>
      <c r="F253" s="248" t="s">
        <v>169</v>
      </c>
      <c r="G253" s="246"/>
      <c r="H253" s="249">
        <v>448.71100000000001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AT253" s="255" t="s">
        <v>162</v>
      </c>
      <c r="AU253" s="255" t="s">
        <v>80</v>
      </c>
      <c r="AV253" s="12" t="s">
        <v>146</v>
      </c>
      <c r="AW253" s="12" t="s">
        <v>34</v>
      </c>
      <c r="AX253" s="12" t="s">
        <v>78</v>
      </c>
      <c r="AY253" s="255" t="s">
        <v>139</v>
      </c>
    </row>
    <row r="254" s="1" customFormat="1" ht="25.5" customHeight="1">
      <c r="B254" s="46"/>
      <c r="C254" s="221" t="s">
        <v>293</v>
      </c>
      <c r="D254" s="221" t="s">
        <v>142</v>
      </c>
      <c r="E254" s="222" t="s">
        <v>481</v>
      </c>
      <c r="F254" s="223" t="s">
        <v>482</v>
      </c>
      <c r="G254" s="224" t="s">
        <v>183</v>
      </c>
      <c r="H254" s="225">
        <v>236.791</v>
      </c>
      <c r="I254" s="226"/>
      <c r="J254" s="227">
        <f>ROUND(I254*H254,2)</f>
        <v>0</v>
      </c>
      <c r="K254" s="223" t="s">
        <v>21</v>
      </c>
      <c r="L254" s="72"/>
      <c r="M254" s="228" t="s">
        <v>21</v>
      </c>
      <c r="N254" s="229" t="s">
        <v>41</v>
      </c>
      <c r="O254" s="47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AR254" s="24" t="s">
        <v>180</v>
      </c>
      <c r="AT254" s="24" t="s">
        <v>142</v>
      </c>
      <c r="AU254" s="24" t="s">
        <v>80</v>
      </c>
      <c r="AY254" s="24" t="s">
        <v>139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24" t="s">
        <v>78</v>
      </c>
      <c r="BK254" s="232">
        <f>ROUND(I254*H254,2)</f>
        <v>0</v>
      </c>
      <c r="BL254" s="24" t="s">
        <v>180</v>
      </c>
      <c r="BM254" s="24" t="s">
        <v>483</v>
      </c>
    </row>
    <row r="255" s="1" customFormat="1" ht="38.25" customHeight="1">
      <c r="B255" s="46"/>
      <c r="C255" s="221" t="s">
        <v>484</v>
      </c>
      <c r="D255" s="221" t="s">
        <v>142</v>
      </c>
      <c r="E255" s="222" t="s">
        <v>485</v>
      </c>
      <c r="F255" s="223" t="s">
        <v>486</v>
      </c>
      <c r="G255" s="224" t="s">
        <v>183</v>
      </c>
      <c r="H255" s="225">
        <v>211.41999999999999</v>
      </c>
      <c r="I255" s="226"/>
      <c r="J255" s="227">
        <f>ROUND(I255*H255,2)</f>
        <v>0</v>
      </c>
      <c r="K255" s="223" t="s">
        <v>160</v>
      </c>
      <c r="L255" s="72"/>
      <c r="M255" s="228" t="s">
        <v>21</v>
      </c>
      <c r="N255" s="229" t="s">
        <v>41</v>
      </c>
      <c r="O255" s="47"/>
      <c r="P255" s="230">
        <f>O255*H255</f>
        <v>0</v>
      </c>
      <c r="Q255" s="230">
        <v>0</v>
      </c>
      <c r="R255" s="230">
        <f>Q255*H255</f>
        <v>0</v>
      </c>
      <c r="S255" s="230">
        <v>0</v>
      </c>
      <c r="T255" s="231">
        <f>S255*H255</f>
        <v>0</v>
      </c>
      <c r="AR255" s="24" t="s">
        <v>180</v>
      </c>
      <c r="AT255" s="24" t="s">
        <v>142</v>
      </c>
      <c r="AU255" s="24" t="s">
        <v>80</v>
      </c>
      <c r="AY255" s="24" t="s">
        <v>139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24" t="s">
        <v>78</v>
      </c>
      <c r="BK255" s="232">
        <f>ROUND(I255*H255,2)</f>
        <v>0</v>
      </c>
      <c r="BL255" s="24" t="s">
        <v>180</v>
      </c>
      <c r="BM255" s="24" t="s">
        <v>487</v>
      </c>
    </row>
    <row r="256" s="1" customFormat="1" ht="16.5" customHeight="1">
      <c r="B256" s="46"/>
      <c r="C256" s="221" t="s">
        <v>300</v>
      </c>
      <c r="D256" s="221" t="s">
        <v>142</v>
      </c>
      <c r="E256" s="222" t="s">
        <v>488</v>
      </c>
      <c r="F256" s="223" t="s">
        <v>489</v>
      </c>
      <c r="G256" s="224" t="s">
        <v>490</v>
      </c>
      <c r="H256" s="225">
        <v>1</v>
      </c>
      <c r="I256" s="226"/>
      <c r="J256" s="227">
        <f>ROUND(I256*H256,2)</f>
        <v>0</v>
      </c>
      <c r="K256" s="223" t="s">
        <v>21</v>
      </c>
      <c r="L256" s="72"/>
      <c r="M256" s="228" t="s">
        <v>21</v>
      </c>
      <c r="N256" s="229" t="s">
        <v>41</v>
      </c>
      <c r="O256" s="47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AR256" s="24" t="s">
        <v>180</v>
      </c>
      <c r="AT256" s="24" t="s">
        <v>142</v>
      </c>
      <c r="AU256" s="24" t="s">
        <v>80</v>
      </c>
      <c r="AY256" s="24" t="s">
        <v>139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24" t="s">
        <v>78</v>
      </c>
      <c r="BK256" s="232">
        <f>ROUND(I256*H256,2)</f>
        <v>0</v>
      </c>
      <c r="BL256" s="24" t="s">
        <v>180</v>
      </c>
      <c r="BM256" s="24" t="s">
        <v>491</v>
      </c>
    </row>
    <row r="257" s="1" customFormat="1" ht="38.25" customHeight="1">
      <c r="B257" s="46"/>
      <c r="C257" s="221" t="s">
        <v>492</v>
      </c>
      <c r="D257" s="221" t="s">
        <v>142</v>
      </c>
      <c r="E257" s="222" t="s">
        <v>493</v>
      </c>
      <c r="F257" s="223" t="s">
        <v>494</v>
      </c>
      <c r="G257" s="224" t="s">
        <v>327</v>
      </c>
      <c r="H257" s="225">
        <v>2.5409999999999999</v>
      </c>
      <c r="I257" s="226"/>
      <c r="J257" s="227">
        <f>ROUND(I257*H257,2)</f>
        <v>0</v>
      </c>
      <c r="K257" s="223" t="s">
        <v>184</v>
      </c>
      <c r="L257" s="72"/>
      <c r="M257" s="228" t="s">
        <v>21</v>
      </c>
      <c r="N257" s="229" t="s">
        <v>41</v>
      </c>
      <c r="O257" s="47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AR257" s="24" t="s">
        <v>180</v>
      </c>
      <c r="AT257" s="24" t="s">
        <v>142</v>
      </c>
      <c r="AU257" s="24" t="s">
        <v>80</v>
      </c>
      <c r="AY257" s="24" t="s">
        <v>139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24" t="s">
        <v>78</v>
      </c>
      <c r="BK257" s="232">
        <f>ROUND(I257*H257,2)</f>
        <v>0</v>
      </c>
      <c r="BL257" s="24" t="s">
        <v>180</v>
      </c>
      <c r="BM257" s="24" t="s">
        <v>495</v>
      </c>
    </row>
    <row r="258" s="10" customFormat="1" ht="37.44" customHeight="1">
      <c r="B258" s="205"/>
      <c r="C258" s="206"/>
      <c r="D258" s="207" t="s">
        <v>69</v>
      </c>
      <c r="E258" s="208" t="s">
        <v>496</v>
      </c>
      <c r="F258" s="208" t="s">
        <v>497</v>
      </c>
      <c r="G258" s="206"/>
      <c r="H258" s="206"/>
      <c r="I258" s="209"/>
      <c r="J258" s="210">
        <f>BK258</f>
        <v>0</v>
      </c>
      <c r="K258" s="206"/>
      <c r="L258" s="211"/>
      <c r="M258" s="212"/>
      <c r="N258" s="213"/>
      <c r="O258" s="213"/>
      <c r="P258" s="214">
        <f>P259+P261+P263+P266+P270+P273</f>
        <v>0</v>
      </c>
      <c r="Q258" s="213"/>
      <c r="R258" s="214">
        <f>R259+R261+R263+R266+R270+R273</f>
        <v>0</v>
      </c>
      <c r="S258" s="213"/>
      <c r="T258" s="215">
        <f>T259+T261+T263+T266+T270+T273</f>
        <v>0</v>
      </c>
      <c r="AR258" s="216" t="s">
        <v>154</v>
      </c>
      <c r="AT258" s="217" t="s">
        <v>69</v>
      </c>
      <c r="AU258" s="217" t="s">
        <v>70</v>
      </c>
      <c r="AY258" s="216" t="s">
        <v>139</v>
      </c>
      <c r="BK258" s="218">
        <f>BK259+BK261+BK263+BK266+BK270+BK273</f>
        <v>0</v>
      </c>
    </row>
    <row r="259" s="10" customFormat="1" ht="19.92" customHeight="1">
      <c r="B259" s="205"/>
      <c r="C259" s="206"/>
      <c r="D259" s="207" t="s">
        <v>69</v>
      </c>
      <c r="E259" s="219" t="s">
        <v>498</v>
      </c>
      <c r="F259" s="219" t="s">
        <v>499</v>
      </c>
      <c r="G259" s="206"/>
      <c r="H259" s="206"/>
      <c r="I259" s="209"/>
      <c r="J259" s="220">
        <f>BK259</f>
        <v>0</v>
      </c>
      <c r="K259" s="206"/>
      <c r="L259" s="211"/>
      <c r="M259" s="212"/>
      <c r="N259" s="213"/>
      <c r="O259" s="213"/>
      <c r="P259" s="214">
        <f>P260</f>
        <v>0</v>
      </c>
      <c r="Q259" s="213"/>
      <c r="R259" s="214">
        <f>R260</f>
        <v>0</v>
      </c>
      <c r="S259" s="213"/>
      <c r="T259" s="215">
        <f>T260</f>
        <v>0</v>
      </c>
      <c r="AR259" s="216" t="s">
        <v>154</v>
      </c>
      <c r="AT259" s="217" t="s">
        <v>69</v>
      </c>
      <c r="AU259" s="217" t="s">
        <v>78</v>
      </c>
      <c r="AY259" s="216" t="s">
        <v>139</v>
      </c>
      <c r="BK259" s="218">
        <f>BK260</f>
        <v>0</v>
      </c>
    </row>
    <row r="260" s="1" customFormat="1" ht="25.5" customHeight="1">
      <c r="B260" s="46"/>
      <c r="C260" s="221" t="s">
        <v>303</v>
      </c>
      <c r="D260" s="221" t="s">
        <v>142</v>
      </c>
      <c r="E260" s="222" t="s">
        <v>500</v>
      </c>
      <c r="F260" s="223" t="s">
        <v>501</v>
      </c>
      <c r="G260" s="224" t="s">
        <v>238</v>
      </c>
      <c r="H260" s="225">
        <v>1</v>
      </c>
      <c r="I260" s="226"/>
      <c r="J260" s="227">
        <f>ROUND(I260*H260,2)</f>
        <v>0</v>
      </c>
      <c r="K260" s="223" t="s">
        <v>160</v>
      </c>
      <c r="L260" s="72"/>
      <c r="M260" s="228" t="s">
        <v>21</v>
      </c>
      <c r="N260" s="229" t="s">
        <v>41</v>
      </c>
      <c r="O260" s="47"/>
      <c r="P260" s="230">
        <f>O260*H260</f>
        <v>0</v>
      </c>
      <c r="Q260" s="230">
        <v>0</v>
      </c>
      <c r="R260" s="230">
        <f>Q260*H260</f>
        <v>0</v>
      </c>
      <c r="S260" s="230">
        <v>0</v>
      </c>
      <c r="T260" s="231">
        <f>S260*H260</f>
        <v>0</v>
      </c>
      <c r="AR260" s="24" t="s">
        <v>146</v>
      </c>
      <c r="AT260" s="24" t="s">
        <v>142</v>
      </c>
      <c r="AU260" s="24" t="s">
        <v>80</v>
      </c>
      <c r="AY260" s="24" t="s">
        <v>139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24" t="s">
        <v>78</v>
      </c>
      <c r="BK260" s="232">
        <f>ROUND(I260*H260,2)</f>
        <v>0</v>
      </c>
      <c r="BL260" s="24" t="s">
        <v>146</v>
      </c>
      <c r="BM260" s="24" t="s">
        <v>502</v>
      </c>
    </row>
    <row r="261" s="10" customFormat="1" ht="29.88" customHeight="1">
      <c r="B261" s="205"/>
      <c r="C261" s="206"/>
      <c r="D261" s="207" t="s">
        <v>69</v>
      </c>
      <c r="E261" s="219" t="s">
        <v>503</v>
      </c>
      <c r="F261" s="219" t="s">
        <v>504</v>
      </c>
      <c r="G261" s="206"/>
      <c r="H261" s="206"/>
      <c r="I261" s="209"/>
      <c r="J261" s="220">
        <f>BK261</f>
        <v>0</v>
      </c>
      <c r="K261" s="206"/>
      <c r="L261" s="211"/>
      <c r="M261" s="212"/>
      <c r="N261" s="213"/>
      <c r="O261" s="213"/>
      <c r="P261" s="214">
        <f>P262</f>
        <v>0</v>
      </c>
      <c r="Q261" s="213"/>
      <c r="R261" s="214">
        <f>R262</f>
        <v>0</v>
      </c>
      <c r="S261" s="213"/>
      <c r="T261" s="215">
        <f>T262</f>
        <v>0</v>
      </c>
      <c r="AR261" s="216" t="s">
        <v>154</v>
      </c>
      <c r="AT261" s="217" t="s">
        <v>69</v>
      </c>
      <c r="AU261" s="217" t="s">
        <v>78</v>
      </c>
      <c r="AY261" s="216" t="s">
        <v>139</v>
      </c>
      <c r="BK261" s="218">
        <f>BK262</f>
        <v>0</v>
      </c>
    </row>
    <row r="262" s="1" customFormat="1" ht="16.5" customHeight="1">
      <c r="B262" s="46"/>
      <c r="C262" s="221" t="s">
        <v>505</v>
      </c>
      <c r="D262" s="221" t="s">
        <v>142</v>
      </c>
      <c r="E262" s="222" t="s">
        <v>506</v>
      </c>
      <c r="F262" s="223" t="s">
        <v>507</v>
      </c>
      <c r="G262" s="224" t="s">
        <v>238</v>
      </c>
      <c r="H262" s="225">
        <v>1</v>
      </c>
      <c r="I262" s="226"/>
      <c r="J262" s="227">
        <f>ROUND(I262*H262,2)</f>
        <v>0</v>
      </c>
      <c r="K262" s="223" t="s">
        <v>160</v>
      </c>
      <c r="L262" s="72"/>
      <c r="M262" s="228" t="s">
        <v>21</v>
      </c>
      <c r="N262" s="229" t="s">
        <v>41</v>
      </c>
      <c r="O262" s="47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AR262" s="24" t="s">
        <v>146</v>
      </c>
      <c r="AT262" s="24" t="s">
        <v>142</v>
      </c>
      <c r="AU262" s="24" t="s">
        <v>80</v>
      </c>
      <c r="AY262" s="24" t="s">
        <v>139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24" t="s">
        <v>78</v>
      </c>
      <c r="BK262" s="232">
        <f>ROUND(I262*H262,2)</f>
        <v>0</v>
      </c>
      <c r="BL262" s="24" t="s">
        <v>146</v>
      </c>
      <c r="BM262" s="24" t="s">
        <v>508</v>
      </c>
    </row>
    <row r="263" s="10" customFormat="1" ht="29.88" customHeight="1">
      <c r="B263" s="205"/>
      <c r="C263" s="206"/>
      <c r="D263" s="207" t="s">
        <v>69</v>
      </c>
      <c r="E263" s="219" t="s">
        <v>509</v>
      </c>
      <c r="F263" s="219" t="s">
        <v>510</v>
      </c>
      <c r="G263" s="206"/>
      <c r="H263" s="206"/>
      <c r="I263" s="209"/>
      <c r="J263" s="220">
        <f>BK263</f>
        <v>0</v>
      </c>
      <c r="K263" s="206"/>
      <c r="L263" s="211"/>
      <c r="M263" s="212"/>
      <c r="N263" s="213"/>
      <c r="O263" s="213"/>
      <c r="P263" s="214">
        <f>SUM(P264:P265)</f>
        <v>0</v>
      </c>
      <c r="Q263" s="213"/>
      <c r="R263" s="214">
        <f>SUM(R264:R265)</f>
        <v>0</v>
      </c>
      <c r="S263" s="213"/>
      <c r="T263" s="215">
        <f>SUM(T264:T265)</f>
        <v>0</v>
      </c>
      <c r="AR263" s="216" t="s">
        <v>154</v>
      </c>
      <c r="AT263" s="217" t="s">
        <v>69</v>
      </c>
      <c r="AU263" s="217" t="s">
        <v>78</v>
      </c>
      <c r="AY263" s="216" t="s">
        <v>139</v>
      </c>
      <c r="BK263" s="218">
        <f>SUM(BK264:BK265)</f>
        <v>0</v>
      </c>
    </row>
    <row r="264" s="1" customFormat="1" ht="16.5" customHeight="1">
      <c r="B264" s="46"/>
      <c r="C264" s="221" t="s">
        <v>307</v>
      </c>
      <c r="D264" s="221" t="s">
        <v>142</v>
      </c>
      <c r="E264" s="222" t="s">
        <v>511</v>
      </c>
      <c r="F264" s="223" t="s">
        <v>512</v>
      </c>
      <c r="G264" s="224" t="s">
        <v>238</v>
      </c>
      <c r="H264" s="225">
        <v>1</v>
      </c>
      <c r="I264" s="226"/>
      <c r="J264" s="227">
        <f>ROUND(I264*H264,2)</f>
        <v>0</v>
      </c>
      <c r="K264" s="223" t="s">
        <v>160</v>
      </c>
      <c r="L264" s="72"/>
      <c r="M264" s="228" t="s">
        <v>21</v>
      </c>
      <c r="N264" s="229" t="s">
        <v>41</v>
      </c>
      <c r="O264" s="47"/>
      <c r="P264" s="230">
        <f>O264*H264</f>
        <v>0</v>
      </c>
      <c r="Q264" s="230">
        <v>0</v>
      </c>
      <c r="R264" s="230">
        <f>Q264*H264</f>
        <v>0</v>
      </c>
      <c r="S264" s="230">
        <v>0</v>
      </c>
      <c r="T264" s="231">
        <f>S264*H264</f>
        <v>0</v>
      </c>
      <c r="AR264" s="24" t="s">
        <v>146</v>
      </c>
      <c r="AT264" s="24" t="s">
        <v>142</v>
      </c>
      <c r="AU264" s="24" t="s">
        <v>80</v>
      </c>
      <c r="AY264" s="24" t="s">
        <v>139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24" t="s">
        <v>78</v>
      </c>
      <c r="BK264" s="232">
        <f>ROUND(I264*H264,2)</f>
        <v>0</v>
      </c>
      <c r="BL264" s="24" t="s">
        <v>146</v>
      </c>
      <c r="BM264" s="24" t="s">
        <v>513</v>
      </c>
    </row>
    <row r="265" s="1" customFormat="1" ht="16.5" customHeight="1">
      <c r="B265" s="46"/>
      <c r="C265" s="221" t="s">
        <v>514</v>
      </c>
      <c r="D265" s="221" t="s">
        <v>142</v>
      </c>
      <c r="E265" s="222" t="s">
        <v>515</v>
      </c>
      <c r="F265" s="223" t="s">
        <v>516</v>
      </c>
      <c r="G265" s="224" t="s">
        <v>247</v>
      </c>
      <c r="H265" s="225">
        <v>1200</v>
      </c>
      <c r="I265" s="226"/>
      <c r="J265" s="227">
        <f>ROUND(I265*H265,2)</f>
        <v>0</v>
      </c>
      <c r="K265" s="223" t="s">
        <v>160</v>
      </c>
      <c r="L265" s="72"/>
      <c r="M265" s="228" t="s">
        <v>21</v>
      </c>
      <c r="N265" s="229" t="s">
        <v>41</v>
      </c>
      <c r="O265" s="47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AR265" s="24" t="s">
        <v>146</v>
      </c>
      <c r="AT265" s="24" t="s">
        <v>142</v>
      </c>
      <c r="AU265" s="24" t="s">
        <v>80</v>
      </c>
      <c r="AY265" s="24" t="s">
        <v>139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24" t="s">
        <v>78</v>
      </c>
      <c r="BK265" s="232">
        <f>ROUND(I265*H265,2)</f>
        <v>0</v>
      </c>
      <c r="BL265" s="24" t="s">
        <v>146</v>
      </c>
      <c r="BM265" s="24" t="s">
        <v>517</v>
      </c>
    </row>
    <row r="266" s="10" customFormat="1" ht="29.88" customHeight="1">
      <c r="B266" s="205"/>
      <c r="C266" s="206"/>
      <c r="D266" s="207" t="s">
        <v>69</v>
      </c>
      <c r="E266" s="219" t="s">
        <v>518</v>
      </c>
      <c r="F266" s="219" t="s">
        <v>519</v>
      </c>
      <c r="G266" s="206"/>
      <c r="H266" s="206"/>
      <c r="I266" s="209"/>
      <c r="J266" s="220">
        <f>BK266</f>
        <v>0</v>
      </c>
      <c r="K266" s="206"/>
      <c r="L266" s="211"/>
      <c r="M266" s="212"/>
      <c r="N266" s="213"/>
      <c r="O266" s="213"/>
      <c r="P266" s="214">
        <f>SUM(P267:P269)</f>
        <v>0</v>
      </c>
      <c r="Q266" s="213"/>
      <c r="R266" s="214">
        <f>SUM(R267:R269)</f>
        <v>0</v>
      </c>
      <c r="S266" s="213"/>
      <c r="T266" s="215">
        <f>SUM(T267:T269)</f>
        <v>0</v>
      </c>
      <c r="AR266" s="216" t="s">
        <v>154</v>
      </c>
      <c r="AT266" s="217" t="s">
        <v>69</v>
      </c>
      <c r="AU266" s="217" t="s">
        <v>78</v>
      </c>
      <c r="AY266" s="216" t="s">
        <v>139</v>
      </c>
      <c r="BK266" s="218">
        <f>SUM(BK267:BK269)</f>
        <v>0</v>
      </c>
    </row>
    <row r="267" s="1" customFormat="1" ht="25.5" customHeight="1">
      <c r="B267" s="46"/>
      <c r="C267" s="221" t="s">
        <v>310</v>
      </c>
      <c r="D267" s="221" t="s">
        <v>142</v>
      </c>
      <c r="E267" s="222" t="s">
        <v>520</v>
      </c>
      <c r="F267" s="223" t="s">
        <v>521</v>
      </c>
      <c r="G267" s="224" t="s">
        <v>238</v>
      </c>
      <c r="H267" s="225">
        <v>1</v>
      </c>
      <c r="I267" s="226"/>
      <c r="J267" s="227">
        <f>ROUND(I267*H267,2)</f>
        <v>0</v>
      </c>
      <c r="K267" s="223" t="s">
        <v>160</v>
      </c>
      <c r="L267" s="72"/>
      <c r="M267" s="228" t="s">
        <v>21</v>
      </c>
      <c r="N267" s="229" t="s">
        <v>41</v>
      </c>
      <c r="O267" s="47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AR267" s="24" t="s">
        <v>146</v>
      </c>
      <c r="AT267" s="24" t="s">
        <v>142</v>
      </c>
      <c r="AU267" s="24" t="s">
        <v>80</v>
      </c>
      <c r="AY267" s="24" t="s">
        <v>139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24" t="s">
        <v>78</v>
      </c>
      <c r="BK267" s="232">
        <f>ROUND(I267*H267,2)</f>
        <v>0</v>
      </c>
      <c r="BL267" s="24" t="s">
        <v>146</v>
      </c>
      <c r="BM267" s="24" t="s">
        <v>522</v>
      </c>
    </row>
    <row r="268" s="1" customFormat="1" ht="25.5" customHeight="1">
      <c r="B268" s="46"/>
      <c r="C268" s="221" t="s">
        <v>523</v>
      </c>
      <c r="D268" s="221" t="s">
        <v>142</v>
      </c>
      <c r="E268" s="222" t="s">
        <v>524</v>
      </c>
      <c r="F268" s="223" t="s">
        <v>525</v>
      </c>
      <c r="G268" s="224" t="s">
        <v>238</v>
      </c>
      <c r="H268" s="225">
        <v>1</v>
      </c>
      <c r="I268" s="226"/>
      <c r="J268" s="227">
        <f>ROUND(I268*H268,2)</f>
        <v>0</v>
      </c>
      <c r="K268" s="223" t="s">
        <v>160</v>
      </c>
      <c r="L268" s="72"/>
      <c r="M268" s="228" t="s">
        <v>21</v>
      </c>
      <c r="N268" s="229" t="s">
        <v>41</v>
      </c>
      <c r="O268" s="47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AR268" s="24" t="s">
        <v>146</v>
      </c>
      <c r="AT268" s="24" t="s">
        <v>142</v>
      </c>
      <c r="AU268" s="24" t="s">
        <v>80</v>
      </c>
      <c r="AY268" s="24" t="s">
        <v>139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24" t="s">
        <v>78</v>
      </c>
      <c r="BK268" s="232">
        <f>ROUND(I268*H268,2)</f>
        <v>0</v>
      </c>
      <c r="BL268" s="24" t="s">
        <v>146</v>
      </c>
      <c r="BM268" s="24" t="s">
        <v>526</v>
      </c>
    </row>
    <row r="269" s="1" customFormat="1" ht="25.5" customHeight="1">
      <c r="B269" s="46"/>
      <c r="C269" s="221" t="s">
        <v>315</v>
      </c>
      <c r="D269" s="221" t="s">
        <v>142</v>
      </c>
      <c r="E269" s="222" t="s">
        <v>527</v>
      </c>
      <c r="F269" s="223" t="s">
        <v>528</v>
      </c>
      <c r="G269" s="224" t="s">
        <v>238</v>
      </c>
      <c r="H269" s="225">
        <v>1</v>
      </c>
      <c r="I269" s="226"/>
      <c r="J269" s="227">
        <f>ROUND(I269*H269,2)</f>
        <v>0</v>
      </c>
      <c r="K269" s="223" t="s">
        <v>160</v>
      </c>
      <c r="L269" s="72"/>
      <c r="M269" s="228" t="s">
        <v>21</v>
      </c>
      <c r="N269" s="229" t="s">
        <v>41</v>
      </c>
      <c r="O269" s="47"/>
      <c r="P269" s="230">
        <f>O269*H269</f>
        <v>0</v>
      </c>
      <c r="Q269" s="230">
        <v>0</v>
      </c>
      <c r="R269" s="230">
        <f>Q269*H269</f>
        <v>0</v>
      </c>
      <c r="S269" s="230">
        <v>0</v>
      </c>
      <c r="T269" s="231">
        <f>S269*H269</f>
        <v>0</v>
      </c>
      <c r="AR269" s="24" t="s">
        <v>146</v>
      </c>
      <c r="AT269" s="24" t="s">
        <v>142</v>
      </c>
      <c r="AU269" s="24" t="s">
        <v>80</v>
      </c>
      <c r="AY269" s="24" t="s">
        <v>139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24" t="s">
        <v>78</v>
      </c>
      <c r="BK269" s="232">
        <f>ROUND(I269*H269,2)</f>
        <v>0</v>
      </c>
      <c r="BL269" s="24" t="s">
        <v>146</v>
      </c>
      <c r="BM269" s="24" t="s">
        <v>529</v>
      </c>
    </row>
    <row r="270" s="10" customFormat="1" ht="29.88" customHeight="1">
      <c r="B270" s="205"/>
      <c r="C270" s="206"/>
      <c r="D270" s="207" t="s">
        <v>69</v>
      </c>
      <c r="E270" s="219" t="s">
        <v>530</v>
      </c>
      <c r="F270" s="219" t="s">
        <v>531</v>
      </c>
      <c r="G270" s="206"/>
      <c r="H270" s="206"/>
      <c r="I270" s="209"/>
      <c r="J270" s="220">
        <f>BK270</f>
        <v>0</v>
      </c>
      <c r="K270" s="206"/>
      <c r="L270" s="211"/>
      <c r="M270" s="212"/>
      <c r="N270" s="213"/>
      <c r="O270" s="213"/>
      <c r="P270" s="214">
        <f>SUM(P271:P272)</f>
        <v>0</v>
      </c>
      <c r="Q270" s="213"/>
      <c r="R270" s="214">
        <f>SUM(R271:R272)</f>
        <v>0</v>
      </c>
      <c r="S270" s="213"/>
      <c r="T270" s="215">
        <f>SUM(T271:T272)</f>
        <v>0</v>
      </c>
      <c r="AR270" s="216" t="s">
        <v>154</v>
      </c>
      <c r="AT270" s="217" t="s">
        <v>69</v>
      </c>
      <c r="AU270" s="217" t="s">
        <v>78</v>
      </c>
      <c r="AY270" s="216" t="s">
        <v>139</v>
      </c>
      <c r="BK270" s="218">
        <f>SUM(BK271:BK272)</f>
        <v>0</v>
      </c>
    </row>
    <row r="271" s="1" customFormat="1" ht="16.5" customHeight="1">
      <c r="B271" s="46"/>
      <c r="C271" s="221" t="s">
        <v>532</v>
      </c>
      <c r="D271" s="221" t="s">
        <v>142</v>
      </c>
      <c r="E271" s="222" t="s">
        <v>533</v>
      </c>
      <c r="F271" s="223" t="s">
        <v>534</v>
      </c>
      <c r="G271" s="224" t="s">
        <v>238</v>
      </c>
      <c r="H271" s="225">
        <v>1</v>
      </c>
      <c r="I271" s="226"/>
      <c r="J271" s="227">
        <f>ROUND(I271*H271,2)</f>
        <v>0</v>
      </c>
      <c r="K271" s="223" t="s">
        <v>160</v>
      </c>
      <c r="L271" s="72"/>
      <c r="M271" s="228" t="s">
        <v>21</v>
      </c>
      <c r="N271" s="229" t="s">
        <v>41</v>
      </c>
      <c r="O271" s="47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AR271" s="24" t="s">
        <v>146</v>
      </c>
      <c r="AT271" s="24" t="s">
        <v>142</v>
      </c>
      <c r="AU271" s="24" t="s">
        <v>80</v>
      </c>
      <c r="AY271" s="24" t="s">
        <v>139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24" t="s">
        <v>78</v>
      </c>
      <c r="BK271" s="232">
        <f>ROUND(I271*H271,2)</f>
        <v>0</v>
      </c>
      <c r="BL271" s="24" t="s">
        <v>146</v>
      </c>
      <c r="BM271" s="24" t="s">
        <v>535</v>
      </c>
    </row>
    <row r="272" s="1" customFormat="1" ht="25.5" customHeight="1">
      <c r="B272" s="46"/>
      <c r="C272" s="221" t="s">
        <v>318</v>
      </c>
      <c r="D272" s="221" t="s">
        <v>142</v>
      </c>
      <c r="E272" s="222" t="s">
        <v>536</v>
      </c>
      <c r="F272" s="223" t="s">
        <v>537</v>
      </c>
      <c r="G272" s="224" t="s">
        <v>238</v>
      </c>
      <c r="H272" s="225">
        <v>1</v>
      </c>
      <c r="I272" s="226"/>
      <c r="J272" s="227">
        <f>ROUND(I272*H272,2)</f>
        <v>0</v>
      </c>
      <c r="K272" s="223" t="s">
        <v>160</v>
      </c>
      <c r="L272" s="72"/>
      <c r="M272" s="228" t="s">
        <v>21</v>
      </c>
      <c r="N272" s="229" t="s">
        <v>41</v>
      </c>
      <c r="O272" s="47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AR272" s="24" t="s">
        <v>146</v>
      </c>
      <c r="AT272" s="24" t="s">
        <v>142</v>
      </c>
      <c r="AU272" s="24" t="s">
        <v>80</v>
      </c>
      <c r="AY272" s="24" t="s">
        <v>139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24" t="s">
        <v>78</v>
      </c>
      <c r="BK272" s="232">
        <f>ROUND(I272*H272,2)</f>
        <v>0</v>
      </c>
      <c r="BL272" s="24" t="s">
        <v>146</v>
      </c>
      <c r="BM272" s="24" t="s">
        <v>538</v>
      </c>
    </row>
    <row r="273" s="10" customFormat="1" ht="29.88" customHeight="1">
      <c r="B273" s="205"/>
      <c r="C273" s="206"/>
      <c r="D273" s="207" t="s">
        <v>69</v>
      </c>
      <c r="E273" s="219" t="s">
        <v>539</v>
      </c>
      <c r="F273" s="219" t="s">
        <v>540</v>
      </c>
      <c r="G273" s="206"/>
      <c r="H273" s="206"/>
      <c r="I273" s="209"/>
      <c r="J273" s="220">
        <f>BK273</f>
        <v>0</v>
      </c>
      <c r="K273" s="206"/>
      <c r="L273" s="211"/>
      <c r="M273" s="212"/>
      <c r="N273" s="213"/>
      <c r="O273" s="213"/>
      <c r="P273" s="214">
        <f>SUM(P274:P275)</f>
        <v>0</v>
      </c>
      <c r="Q273" s="213"/>
      <c r="R273" s="214">
        <f>SUM(R274:R275)</f>
        <v>0</v>
      </c>
      <c r="S273" s="213"/>
      <c r="T273" s="215">
        <f>SUM(T274:T275)</f>
        <v>0</v>
      </c>
      <c r="AR273" s="216" t="s">
        <v>154</v>
      </c>
      <c r="AT273" s="217" t="s">
        <v>69</v>
      </c>
      <c r="AU273" s="217" t="s">
        <v>78</v>
      </c>
      <c r="AY273" s="216" t="s">
        <v>139</v>
      </c>
      <c r="BK273" s="218">
        <f>SUM(BK274:BK275)</f>
        <v>0</v>
      </c>
    </row>
    <row r="274" s="1" customFormat="1" ht="16.5" customHeight="1">
      <c r="B274" s="46"/>
      <c r="C274" s="221" t="s">
        <v>541</v>
      </c>
      <c r="D274" s="221" t="s">
        <v>142</v>
      </c>
      <c r="E274" s="222" t="s">
        <v>542</v>
      </c>
      <c r="F274" s="223" t="s">
        <v>543</v>
      </c>
      <c r="G274" s="224" t="s">
        <v>238</v>
      </c>
      <c r="H274" s="225">
        <v>1</v>
      </c>
      <c r="I274" s="226"/>
      <c r="J274" s="227">
        <f>ROUND(I274*H274,2)</f>
        <v>0</v>
      </c>
      <c r="K274" s="223" t="s">
        <v>160</v>
      </c>
      <c r="L274" s="72"/>
      <c r="M274" s="228" t="s">
        <v>21</v>
      </c>
      <c r="N274" s="229" t="s">
        <v>41</v>
      </c>
      <c r="O274" s="47"/>
      <c r="P274" s="230">
        <f>O274*H274</f>
        <v>0</v>
      </c>
      <c r="Q274" s="230">
        <v>0</v>
      </c>
      <c r="R274" s="230">
        <f>Q274*H274</f>
        <v>0</v>
      </c>
      <c r="S274" s="230">
        <v>0</v>
      </c>
      <c r="T274" s="231">
        <f>S274*H274</f>
        <v>0</v>
      </c>
      <c r="AR274" s="24" t="s">
        <v>146</v>
      </c>
      <c r="AT274" s="24" t="s">
        <v>142</v>
      </c>
      <c r="AU274" s="24" t="s">
        <v>80</v>
      </c>
      <c r="AY274" s="24" t="s">
        <v>139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24" t="s">
        <v>78</v>
      </c>
      <c r="BK274" s="232">
        <f>ROUND(I274*H274,2)</f>
        <v>0</v>
      </c>
      <c r="BL274" s="24" t="s">
        <v>146</v>
      </c>
      <c r="BM274" s="24" t="s">
        <v>544</v>
      </c>
    </row>
    <row r="275" s="1" customFormat="1" ht="16.5" customHeight="1">
      <c r="B275" s="46"/>
      <c r="C275" s="221" t="s">
        <v>322</v>
      </c>
      <c r="D275" s="221" t="s">
        <v>142</v>
      </c>
      <c r="E275" s="222" t="s">
        <v>545</v>
      </c>
      <c r="F275" s="223" t="s">
        <v>546</v>
      </c>
      <c r="G275" s="224" t="s">
        <v>238</v>
      </c>
      <c r="H275" s="225">
        <v>1</v>
      </c>
      <c r="I275" s="226"/>
      <c r="J275" s="227">
        <f>ROUND(I275*H275,2)</f>
        <v>0</v>
      </c>
      <c r="K275" s="223" t="s">
        <v>160</v>
      </c>
      <c r="L275" s="72"/>
      <c r="M275" s="228" t="s">
        <v>21</v>
      </c>
      <c r="N275" s="287" t="s">
        <v>41</v>
      </c>
      <c r="O275" s="288"/>
      <c r="P275" s="289">
        <f>O275*H275</f>
        <v>0</v>
      </c>
      <c r="Q275" s="289">
        <v>0</v>
      </c>
      <c r="R275" s="289">
        <f>Q275*H275</f>
        <v>0</v>
      </c>
      <c r="S275" s="289">
        <v>0</v>
      </c>
      <c r="T275" s="290">
        <f>S275*H275</f>
        <v>0</v>
      </c>
      <c r="AR275" s="24" t="s">
        <v>146</v>
      </c>
      <c r="AT275" s="24" t="s">
        <v>142</v>
      </c>
      <c r="AU275" s="24" t="s">
        <v>80</v>
      </c>
      <c r="AY275" s="24" t="s">
        <v>139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24" t="s">
        <v>78</v>
      </c>
      <c r="BK275" s="232">
        <f>ROUND(I275*H275,2)</f>
        <v>0</v>
      </c>
      <c r="BL275" s="24" t="s">
        <v>146</v>
      </c>
      <c r="BM275" s="24" t="s">
        <v>547</v>
      </c>
    </row>
    <row r="276" s="1" customFormat="1" ht="6.96" customHeight="1">
      <c r="B276" s="67"/>
      <c r="C276" s="68"/>
      <c r="D276" s="68"/>
      <c r="E276" s="68"/>
      <c r="F276" s="68"/>
      <c r="G276" s="68"/>
      <c r="H276" s="68"/>
      <c r="I276" s="166"/>
      <c r="J276" s="68"/>
      <c r="K276" s="68"/>
      <c r="L276" s="72"/>
    </row>
  </sheetData>
  <sheetProtection sheet="1" autoFilter="0" formatColumns="0" formatRows="0" objects="1" scenarios="1" spinCount="100000" saltValue="vLqIz6rZR0QGLW4s2k8YW/piquDppKCphrIdfBB4A88aks7/Diq4V2y6QK4H4egUi/TBYs37VRNHDc7RYa8JiA==" hashValue="uOFr58ggkSUbRgnVQcUtiNrxrRk2gK4h4FnLc3qzr/GkgkLskaFD+XYQJjENq8TCwG82SadjP1auJZK+8SvOhw==" algorithmName="SHA-512" password="CC35"/>
  <autoFilter ref="C96:K275"/>
  <mergeCells count="10">
    <mergeCell ref="E7:H7"/>
    <mergeCell ref="E9:H9"/>
    <mergeCell ref="E24:H24"/>
    <mergeCell ref="E45:H45"/>
    <mergeCell ref="E47:H47"/>
    <mergeCell ref="J51:J52"/>
    <mergeCell ref="E87:H87"/>
    <mergeCell ref="E89:H89"/>
    <mergeCell ref="G1:H1"/>
    <mergeCell ref="L2:V2"/>
  </mergeCells>
  <hyperlinks>
    <hyperlink ref="F1:G1" location="C2" display="1) Krycí list soupisu"/>
    <hyperlink ref="G1:H1" location="C54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89</v>
      </c>
      <c r="G1" s="139" t="s">
        <v>90</v>
      </c>
      <c r="H1" s="139"/>
      <c r="I1" s="140"/>
      <c r="J1" s="139" t="s">
        <v>91</v>
      </c>
      <c r="K1" s="138" t="s">
        <v>92</v>
      </c>
      <c r="L1" s="139" t="s">
        <v>93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83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80</v>
      </c>
    </row>
    <row r="4" ht="36.96" customHeight="1">
      <c r="B4" s="28"/>
      <c r="C4" s="29"/>
      <c r="D4" s="30" t="s">
        <v>94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Hradec Králové ON - oprava (vnitřní omítky, osvětlení a dešťové svody)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95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548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8. 6. 2018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6" t="s">
        <v>30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36</v>
      </c>
      <c r="E27" s="47"/>
      <c r="F27" s="47"/>
      <c r="G27" s="47"/>
      <c r="H27" s="47"/>
      <c r="I27" s="144"/>
      <c r="J27" s="155">
        <f>ROUND(J84,2)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38</v>
      </c>
      <c r="G29" s="47"/>
      <c r="H29" s="47"/>
      <c r="I29" s="156" t="s">
        <v>37</v>
      </c>
      <c r="J29" s="52" t="s">
        <v>39</v>
      </c>
      <c r="K29" s="51"/>
    </row>
    <row r="30" s="1" customFormat="1" ht="14.4" customHeight="1">
      <c r="B30" s="46"/>
      <c r="C30" s="47"/>
      <c r="D30" s="55" t="s">
        <v>40</v>
      </c>
      <c r="E30" s="55" t="s">
        <v>41</v>
      </c>
      <c r="F30" s="157">
        <f>ROUND(SUM(BE84:BE124), 2)</f>
        <v>0</v>
      </c>
      <c r="G30" s="47"/>
      <c r="H30" s="47"/>
      <c r="I30" s="158">
        <v>0.20999999999999999</v>
      </c>
      <c r="J30" s="157">
        <f>ROUND(ROUND((SUM(BE84:BE124)), 2)*I30, 2)</f>
        <v>0</v>
      </c>
      <c r="K30" s="51"/>
    </row>
    <row r="31" s="1" customFormat="1" ht="14.4" customHeight="1">
      <c r="B31" s="46"/>
      <c r="C31" s="47"/>
      <c r="D31" s="47"/>
      <c r="E31" s="55" t="s">
        <v>42</v>
      </c>
      <c r="F31" s="157">
        <f>ROUND(SUM(BF84:BF124), 2)</f>
        <v>0</v>
      </c>
      <c r="G31" s="47"/>
      <c r="H31" s="47"/>
      <c r="I31" s="158">
        <v>0.14999999999999999</v>
      </c>
      <c r="J31" s="157">
        <f>ROUND(ROUND((SUM(BF84:BF124)),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43</v>
      </c>
      <c r="F32" s="157">
        <f>ROUND(SUM(BG84:BG124),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44</v>
      </c>
      <c r="F33" s="157">
        <f>ROUND(SUM(BH84:BH124),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57">
        <f>ROUND(SUM(BI84:BI124),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46</v>
      </c>
      <c r="E36" s="98"/>
      <c r="F36" s="98"/>
      <c r="G36" s="161" t="s">
        <v>47</v>
      </c>
      <c r="H36" s="162" t="s">
        <v>48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97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Hradec Králové ON - oprava (vnitřní omítky, osvětlení a dešťové svody)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95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HK ON-oprava osvětle - Hradec Králové ON - oprava (osvětlení VPP)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Hradec Králové</v>
      </c>
      <c r="G49" s="47"/>
      <c r="H49" s="47"/>
      <c r="I49" s="146" t="s">
        <v>25</v>
      </c>
      <c r="J49" s="147" t="str">
        <f>IF(J12="","",J12)</f>
        <v>8. 6. 2018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98</v>
      </c>
      <c r="D54" s="159"/>
      <c r="E54" s="159"/>
      <c r="F54" s="159"/>
      <c r="G54" s="159"/>
      <c r="H54" s="159"/>
      <c r="I54" s="173"/>
      <c r="J54" s="174" t="s">
        <v>99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100</v>
      </c>
      <c r="D56" s="47"/>
      <c r="E56" s="47"/>
      <c r="F56" s="47"/>
      <c r="G56" s="47"/>
      <c r="H56" s="47"/>
      <c r="I56" s="144"/>
      <c r="J56" s="155">
        <f>J84</f>
        <v>0</v>
      </c>
      <c r="K56" s="51"/>
      <c r="AU56" s="24" t="s">
        <v>101</v>
      </c>
    </row>
    <row r="57" s="7" customFormat="1" ht="24.96" customHeight="1">
      <c r="B57" s="177"/>
      <c r="C57" s="178"/>
      <c r="D57" s="179" t="s">
        <v>107</v>
      </c>
      <c r="E57" s="180"/>
      <c r="F57" s="180"/>
      <c r="G57" s="180"/>
      <c r="H57" s="180"/>
      <c r="I57" s="181"/>
      <c r="J57" s="182">
        <f>J85</f>
        <v>0</v>
      </c>
      <c r="K57" s="183"/>
    </row>
    <row r="58" s="8" customFormat="1" ht="19.92" customHeight="1">
      <c r="B58" s="184"/>
      <c r="C58" s="185"/>
      <c r="D58" s="186" t="s">
        <v>549</v>
      </c>
      <c r="E58" s="187"/>
      <c r="F58" s="187"/>
      <c r="G58" s="187"/>
      <c r="H58" s="187"/>
      <c r="I58" s="188"/>
      <c r="J58" s="189">
        <f>J93</f>
        <v>0</v>
      </c>
      <c r="K58" s="190"/>
    </row>
    <row r="59" s="8" customFormat="1" ht="19.92" customHeight="1">
      <c r="B59" s="184"/>
      <c r="C59" s="185"/>
      <c r="D59" s="186" t="s">
        <v>550</v>
      </c>
      <c r="E59" s="187"/>
      <c r="F59" s="187"/>
      <c r="G59" s="187"/>
      <c r="H59" s="187"/>
      <c r="I59" s="188"/>
      <c r="J59" s="189">
        <f>J101</f>
        <v>0</v>
      </c>
      <c r="K59" s="190"/>
    </row>
    <row r="60" s="8" customFormat="1" ht="19.92" customHeight="1">
      <c r="B60" s="184"/>
      <c r="C60" s="185"/>
      <c r="D60" s="186" t="s">
        <v>551</v>
      </c>
      <c r="E60" s="187"/>
      <c r="F60" s="187"/>
      <c r="G60" s="187"/>
      <c r="H60" s="187"/>
      <c r="I60" s="188"/>
      <c r="J60" s="189">
        <f>J104</f>
        <v>0</v>
      </c>
      <c r="K60" s="190"/>
    </row>
    <row r="61" s="8" customFormat="1" ht="19.92" customHeight="1">
      <c r="B61" s="184"/>
      <c r="C61" s="185"/>
      <c r="D61" s="186" t="s">
        <v>552</v>
      </c>
      <c r="E61" s="187"/>
      <c r="F61" s="187"/>
      <c r="G61" s="187"/>
      <c r="H61" s="187"/>
      <c r="I61" s="188"/>
      <c r="J61" s="189">
        <f>J107</f>
        <v>0</v>
      </c>
      <c r="K61" s="190"/>
    </row>
    <row r="62" s="8" customFormat="1" ht="19.92" customHeight="1">
      <c r="B62" s="184"/>
      <c r="C62" s="185"/>
      <c r="D62" s="186" t="s">
        <v>553</v>
      </c>
      <c r="E62" s="187"/>
      <c r="F62" s="187"/>
      <c r="G62" s="187"/>
      <c r="H62" s="187"/>
      <c r="I62" s="188"/>
      <c r="J62" s="189">
        <f>J114</f>
        <v>0</v>
      </c>
      <c r="K62" s="190"/>
    </row>
    <row r="63" s="8" customFormat="1" ht="19.92" customHeight="1">
      <c r="B63" s="184"/>
      <c r="C63" s="185"/>
      <c r="D63" s="186" t="s">
        <v>554</v>
      </c>
      <c r="E63" s="187"/>
      <c r="F63" s="187"/>
      <c r="G63" s="187"/>
      <c r="H63" s="187"/>
      <c r="I63" s="188"/>
      <c r="J63" s="189">
        <f>J119</f>
        <v>0</v>
      </c>
      <c r="K63" s="190"/>
    </row>
    <row r="64" s="8" customFormat="1" ht="19.92" customHeight="1">
      <c r="B64" s="184"/>
      <c r="C64" s="185"/>
      <c r="D64" s="186" t="s">
        <v>555</v>
      </c>
      <c r="E64" s="187"/>
      <c r="F64" s="187"/>
      <c r="G64" s="187"/>
      <c r="H64" s="187"/>
      <c r="I64" s="188"/>
      <c r="J64" s="189">
        <f>J121</f>
        <v>0</v>
      </c>
      <c r="K64" s="190"/>
    </row>
    <row r="65" s="1" customFormat="1" ht="21.84" customHeight="1">
      <c r="B65" s="46"/>
      <c r="C65" s="47"/>
      <c r="D65" s="47"/>
      <c r="E65" s="47"/>
      <c r="F65" s="47"/>
      <c r="G65" s="47"/>
      <c r="H65" s="47"/>
      <c r="I65" s="144"/>
      <c r="J65" s="47"/>
      <c r="K65" s="51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66"/>
      <c r="J66" s="68"/>
      <c r="K66" s="69"/>
    </row>
    <row r="70" s="1" customFormat="1" ht="6.96" customHeight="1">
      <c r="B70" s="70"/>
      <c r="C70" s="71"/>
      <c r="D70" s="71"/>
      <c r="E70" s="71"/>
      <c r="F70" s="71"/>
      <c r="G70" s="71"/>
      <c r="H70" s="71"/>
      <c r="I70" s="169"/>
      <c r="J70" s="71"/>
      <c r="K70" s="71"/>
      <c r="L70" s="72"/>
    </row>
    <row r="71" s="1" customFormat="1" ht="36.96" customHeight="1">
      <c r="B71" s="46"/>
      <c r="C71" s="73" t="s">
        <v>123</v>
      </c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 ht="14.4" customHeight="1">
      <c r="B73" s="46"/>
      <c r="C73" s="76" t="s">
        <v>18</v>
      </c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16.5" customHeight="1">
      <c r="B74" s="46"/>
      <c r="C74" s="74"/>
      <c r="D74" s="74"/>
      <c r="E74" s="192" t="str">
        <f>E7</f>
        <v>Hradec Králové ON - oprava (vnitřní omítky, osvětlení a dešťové svody)</v>
      </c>
      <c r="F74" s="76"/>
      <c r="G74" s="76"/>
      <c r="H74" s="76"/>
      <c r="I74" s="191"/>
      <c r="J74" s="74"/>
      <c r="K74" s="74"/>
      <c r="L74" s="72"/>
    </row>
    <row r="75" s="1" customFormat="1" ht="14.4" customHeight="1">
      <c r="B75" s="46"/>
      <c r="C75" s="76" t="s">
        <v>95</v>
      </c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E9</f>
        <v>HK ON-oprava osvětle - Hradec Králové ON - oprava (osvětlení VPP)</v>
      </c>
      <c r="F76" s="74"/>
      <c r="G76" s="74"/>
      <c r="H76" s="74"/>
      <c r="I76" s="191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191"/>
      <c r="J77" s="74"/>
      <c r="K77" s="74"/>
      <c r="L77" s="72"/>
    </row>
    <row r="78" s="1" customFormat="1" ht="18" customHeight="1">
      <c r="B78" s="46"/>
      <c r="C78" s="76" t="s">
        <v>23</v>
      </c>
      <c r="D78" s="74"/>
      <c r="E78" s="74"/>
      <c r="F78" s="193" t="str">
        <f>F12</f>
        <v>Hradec Králové</v>
      </c>
      <c r="G78" s="74"/>
      <c r="H78" s="74"/>
      <c r="I78" s="194" t="s">
        <v>25</v>
      </c>
      <c r="J78" s="85" t="str">
        <f>IF(J12="","",J12)</f>
        <v>8. 6. 2018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91"/>
      <c r="J79" s="74"/>
      <c r="K79" s="74"/>
      <c r="L79" s="72"/>
    </row>
    <row r="80" s="1" customFormat="1">
      <c r="B80" s="46"/>
      <c r="C80" s="76" t="s">
        <v>27</v>
      </c>
      <c r="D80" s="74"/>
      <c r="E80" s="74"/>
      <c r="F80" s="193" t="str">
        <f>E15</f>
        <v xml:space="preserve"> </v>
      </c>
      <c r="G80" s="74"/>
      <c r="H80" s="74"/>
      <c r="I80" s="194" t="s">
        <v>33</v>
      </c>
      <c r="J80" s="193" t="str">
        <f>E21</f>
        <v xml:space="preserve"> </v>
      </c>
      <c r="K80" s="74"/>
      <c r="L80" s="72"/>
    </row>
    <row r="81" s="1" customFormat="1" ht="14.4" customHeight="1">
      <c r="B81" s="46"/>
      <c r="C81" s="76" t="s">
        <v>31</v>
      </c>
      <c r="D81" s="74"/>
      <c r="E81" s="74"/>
      <c r="F81" s="193" t="str">
        <f>IF(E18="","",E18)</f>
        <v/>
      </c>
      <c r="G81" s="74"/>
      <c r="H81" s="74"/>
      <c r="I81" s="191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191"/>
      <c r="J82" s="74"/>
      <c r="K82" s="74"/>
      <c r="L82" s="72"/>
    </row>
    <row r="83" s="9" customFormat="1" ht="29.28" customHeight="1">
      <c r="B83" s="195"/>
      <c r="C83" s="196" t="s">
        <v>124</v>
      </c>
      <c r="D83" s="197" t="s">
        <v>55</v>
      </c>
      <c r="E83" s="197" t="s">
        <v>51</v>
      </c>
      <c r="F83" s="197" t="s">
        <v>125</v>
      </c>
      <c r="G83" s="197" t="s">
        <v>126</v>
      </c>
      <c r="H83" s="197" t="s">
        <v>127</v>
      </c>
      <c r="I83" s="198" t="s">
        <v>128</v>
      </c>
      <c r="J83" s="197" t="s">
        <v>99</v>
      </c>
      <c r="K83" s="199" t="s">
        <v>129</v>
      </c>
      <c r="L83" s="200"/>
      <c r="M83" s="102" t="s">
        <v>130</v>
      </c>
      <c r="N83" s="103" t="s">
        <v>40</v>
      </c>
      <c r="O83" s="103" t="s">
        <v>131</v>
      </c>
      <c r="P83" s="103" t="s">
        <v>132</v>
      </c>
      <c r="Q83" s="103" t="s">
        <v>133</v>
      </c>
      <c r="R83" s="103" t="s">
        <v>134</v>
      </c>
      <c r="S83" s="103" t="s">
        <v>135</v>
      </c>
      <c r="T83" s="104" t="s">
        <v>136</v>
      </c>
    </row>
    <row r="84" s="1" customFormat="1" ht="29.28" customHeight="1">
      <c r="B84" s="46"/>
      <c r="C84" s="108" t="s">
        <v>100</v>
      </c>
      <c r="D84" s="74"/>
      <c r="E84" s="74"/>
      <c r="F84" s="74"/>
      <c r="G84" s="74"/>
      <c r="H84" s="74"/>
      <c r="I84" s="191"/>
      <c r="J84" s="201">
        <f>BK84</f>
        <v>0</v>
      </c>
      <c r="K84" s="74"/>
      <c r="L84" s="72"/>
      <c r="M84" s="105"/>
      <c r="N84" s="106"/>
      <c r="O84" s="106"/>
      <c r="P84" s="202">
        <f>P85</f>
        <v>0</v>
      </c>
      <c r="Q84" s="106"/>
      <c r="R84" s="202">
        <f>R85</f>
        <v>0</v>
      </c>
      <c r="S84" s="106"/>
      <c r="T84" s="203">
        <f>T85</f>
        <v>0</v>
      </c>
      <c r="AT84" s="24" t="s">
        <v>69</v>
      </c>
      <c r="AU84" s="24" t="s">
        <v>101</v>
      </c>
      <c r="BK84" s="204">
        <f>BK85</f>
        <v>0</v>
      </c>
    </row>
    <row r="85" s="10" customFormat="1" ht="37.44" customHeight="1">
      <c r="B85" s="205"/>
      <c r="C85" s="206"/>
      <c r="D85" s="207" t="s">
        <v>69</v>
      </c>
      <c r="E85" s="208" t="s">
        <v>347</v>
      </c>
      <c r="F85" s="208" t="s">
        <v>348</v>
      </c>
      <c r="G85" s="206"/>
      <c r="H85" s="206"/>
      <c r="I85" s="209"/>
      <c r="J85" s="210">
        <f>BK85</f>
        <v>0</v>
      </c>
      <c r="K85" s="206"/>
      <c r="L85" s="211"/>
      <c r="M85" s="212"/>
      <c r="N85" s="213"/>
      <c r="O85" s="213"/>
      <c r="P85" s="214">
        <f>P86+SUM(P87:P93)+P101+P104+P107+P114+P119+P121</f>
        <v>0</v>
      </c>
      <c r="Q85" s="213"/>
      <c r="R85" s="214">
        <f>R86+SUM(R87:R93)+R101+R104+R107+R114+R119+R121</f>
        <v>0</v>
      </c>
      <c r="S85" s="213"/>
      <c r="T85" s="215">
        <f>T86+SUM(T87:T93)+T101+T104+T107+T114+T119+T121</f>
        <v>0</v>
      </c>
      <c r="AR85" s="216" t="s">
        <v>80</v>
      </c>
      <c r="AT85" s="217" t="s">
        <v>69</v>
      </c>
      <c r="AU85" s="217" t="s">
        <v>70</v>
      </c>
      <c r="AY85" s="216" t="s">
        <v>139</v>
      </c>
      <c r="BK85" s="218">
        <f>BK86+SUM(BK87:BK93)+BK101+BK104+BK107+BK114+BK119+BK121</f>
        <v>0</v>
      </c>
    </row>
    <row r="86" s="1" customFormat="1" ht="16.5" customHeight="1">
      <c r="B86" s="46"/>
      <c r="C86" s="221" t="s">
        <v>219</v>
      </c>
      <c r="D86" s="221" t="s">
        <v>142</v>
      </c>
      <c r="E86" s="222" t="s">
        <v>556</v>
      </c>
      <c r="F86" s="223" t="s">
        <v>557</v>
      </c>
      <c r="G86" s="224" t="s">
        <v>277</v>
      </c>
      <c r="H86" s="225">
        <v>250</v>
      </c>
      <c r="I86" s="226"/>
      <c r="J86" s="227">
        <f>ROUND(I86*H86,2)</f>
        <v>0</v>
      </c>
      <c r="K86" s="223" t="s">
        <v>21</v>
      </c>
      <c r="L86" s="72"/>
      <c r="M86" s="228" t="s">
        <v>21</v>
      </c>
      <c r="N86" s="229" t="s">
        <v>41</v>
      </c>
      <c r="O86" s="47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4" t="s">
        <v>180</v>
      </c>
      <c r="AT86" s="24" t="s">
        <v>142</v>
      </c>
      <c r="AU86" s="24" t="s">
        <v>78</v>
      </c>
      <c r="AY86" s="24" t="s">
        <v>139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4" t="s">
        <v>78</v>
      </c>
      <c r="BK86" s="232">
        <f>ROUND(I86*H86,2)</f>
        <v>0</v>
      </c>
      <c r="BL86" s="24" t="s">
        <v>180</v>
      </c>
      <c r="BM86" s="24" t="s">
        <v>80</v>
      </c>
    </row>
    <row r="87" s="1" customFormat="1" ht="16.5" customHeight="1">
      <c r="B87" s="46"/>
      <c r="C87" s="256" t="s">
        <v>189</v>
      </c>
      <c r="D87" s="256" t="s">
        <v>222</v>
      </c>
      <c r="E87" s="257" t="s">
        <v>558</v>
      </c>
      <c r="F87" s="258" t="s">
        <v>559</v>
      </c>
      <c r="G87" s="259" t="s">
        <v>277</v>
      </c>
      <c r="H87" s="260">
        <v>250</v>
      </c>
      <c r="I87" s="261"/>
      <c r="J87" s="262">
        <f>ROUND(I87*H87,2)</f>
        <v>0</v>
      </c>
      <c r="K87" s="258" t="s">
        <v>21</v>
      </c>
      <c r="L87" s="263"/>
      <c r="M87" s="264" t="s">
        <v>21</v>
      </c>
      <c r="N87" s="265" t="s">
        <v>41</v>
      </c>
      <c r="O87" s="47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4" t="s">
        <v>211</v>
      </c>
      <c r="AT87" s="24" t="s">
        <v>222</v>
      </c>
      <c r="AU87" s="24" t="s">
        <v>78</v>
      </c>
      <c r="AY87" s="24" t="s">
        <v>139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4" t="s">
        <v>78</v>
      </c>
      <c r="BK87" s="232">
        <f>ROUND(I87*H87,2)</f>
        <v>0</v>
      </c>
      <c r="BL87" s="24" t="s">
        <v>180</v>
      </c>
      <c r="BM87" s="24" t="s">
        <v>146</v>
      </c>
    </row>
    <row r="88" s="1" customFormat="1">
      <c r="B88" s="46"/>
      <c r="C88" s="74"/>
      <c r="D88" s="235" t="s">
        <v>560</v>
      </c>
      <c r="E88" s="74"/>
      <c r="F88" s="291" t="s">
        <v>561</v>
      </c>
      <c r="G88" s="74"/>
      <c r="H88" s="74"/>
      <c r="I88" s="191"/>
      <c r="J88" s="74"/>
      <c r="K88" s="74"/>
      <c r="L88" s="72"/>
      <c r="M88" s="292"/>
      <c r="N88" s="47"/>
      <c r="O88" s="47"/>
      <c r="P88" s="47"/>
      <c r="Q88" s="47"/>
      <c r="R88" s="47"/>
      <c r="S88" s="47"/>
      <c r="T88" s="95"/>
      <c r="AT88" s="24" t="s">
        <v>560</v>
      </c>
      <c r="AU88" s="24" t="s">
        <v>78</v>
      </c>
    </row>
    <row r="89" s="1" customFormat="1" ht="16.5" customHeight="1">
      <c r="B89" s="46"/>
      <c r="C89" s="221" t="s">
        <v>80</v>
      </c>
      <c r="D89" s="221" t="s">
        <v>142</v>
      </c>
      <c r="E89" s="222" t="s">
        <v>562</v>
      </c>
      <c r="F89" s="223" t="s">
        <v>563</v>
      </c>
      <c r="G89" s="224" t="s">
        <v>277</v>
      </c>
      <c r="H89" s="225">
        <v>50</v>
      </c>
      <c r="I89" s="226"/>
      <c r="J89" s="227">
        <f>ROUND(I89*H89,2)</f>
        <v>0</v>
      </c>
      <c r="K89" s="223" t="s">
        <v>21</v>
      </c>
      <c r="L89" s="72"/>
      <c r="M89" s="228" t="s">
        <v>21</v>
      </c>
      <c r="N89" s="229" t="s">
        <v>41</v>
      </c>
      <c r="O89" s="47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4" t="s">
        <v>180</v>
      </c>
      <c r="AT89" s="24" t="s">
        <v>142</v>
      </c>
      <c r="AU89" s="24" t="s">
        <v>78</v>
      </c>
      <c r="AY89" s="24" t="s">
        <v>139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78</v>
      </c>
      <c r="BK89" s="232">
        <f>ROUND(I89*H89,2)</f>
        <v>0</v>
      </c>
      <c r="BL89" s="24" t="s">
        <v>180</v>
      </c>
      <c r="BM89" s="24" t="s">
        <v>140</v>
      </c>
    </row>
    <row r="90" s="1" customFormat="1">
      <c r="B90" s="46"/>
      <c r="C90" s="74"/>
      <c r="D90" s="235" t="s">
        <v>560</v>
      </c>
      <c r="E90" s="74"/>
      <c r="F90" s="291" t="s">
        <v>564</v>
      </c>
      <c r="G90" s="74"/>
      <c r="H90" s="74"/>
      <c r="I90" s="191"/>
      <c r="J90" s="74"/>
      <c r="K90" s="74"/>
      <c r="L90" s="72"/>
      <c r="M90" s="292"/>
      <c r="N90" s="47"/>
      <c r="O90" s="47"/>
      <c r="P90" s="47"/>
      <c r="Q90" s="47"/>
      <c r="R90" s="47"/>
      <c r="S90" s="47"/>
      <c r="T90" s="95"/>
      <c r="AT90" s="24" t="s">
        <v>560</v>
      </c>
      <c r="AU90" s="24" t="s">
        <v>78</v>
      </c>
    </row>
    <row r="91" s="1" customFormat="1" ht="16.5" customHeight="1">
      <c r="B91" s="46"/>
      <c r="C91" s="256" t="s">
        <v>9</v>
      </c>
      <c r="D91" s="256" t="s">
        <v>222</v>
      </c>
      <c r="E91" s="257" t="s">
        <v>565</v>
      </c>
      <c r="F91" s="258" t="s">
        <v>566</v>
      </c>
      <c r="G91" s="259" t="s">
        <v>277</v>
      </c>
      <c r="H91" s="260">
        <v>50</v>
      </c>
      <c r="I91" s="261"/>
      <c r="J91" s="262">
        <f>ROUND(I91*H91,2)</f>
        <v>0</v>
      </c>
      <c r="K91" s="258" t="s">
        <v>21</v>
      </c>
      <c r="L91" s="263"/>
      <c r="M91" s="264" t="s">
        <v>21</v>
      </c>
      <c r="N91" s="265" t="s">
        <v>41</v>
      </c>
      <c r="O91" s="47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4" t="s">
        <v>211</v>
      </c>
      <c r="AT91" s="24" t="s">
        <v>222</v>
      </c>
      <c r="AU91" s="24" t="s">
        <v>78</v>
      </c>
      <c r="AY91" s="24" t="s">
        <v>139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4" t="s">
        <v>78</v>
      </c>
      <c r="BK91" s="232">
        <f>ROUND(I91*H91,2)</f>
        <v>0</v>
      </c>
      <c r="BL91" s="24" t="s">
        <v>180</v>
      </c>
      <c r="BM91" s="24" t="s">
        <v>153</v>
      </c>
    </row>
    <row r="92" s="1" customFormat="1" ht="16.5" customHeight="1">
      <c r="B92" s="46"/>
      <c r="C92" s="256" t="s">
        <v>149</v>
      </c>
      <c r="D92" s="256" t="s">
        <v>222</v>
      </c>
      <c r="E92" s="257" t="s">
        <v>567</v>
      </c>
      <c r="F92" s="258" t="s">
        <v>568</v>
      </c>
      <c r="G92" s="259" t="s">
        <v>569</v>
      </c>
      <c r="H92" s="260">
        <v>18</v>
      </c>
      <c r="I92" s="261"/>
      <c r="J92" s="262">
        <f>ROUND(I92*H92,2)</f>
        <v>0</v>
      </c>
      <c r="K92" s="258" t="s">
        <v>21</v>
      </c>
      <c r="L92" s="263"/>
      <c r="M92" s="264" t="s">
        <v>21</v>
      </c>
      <c r="N92" s="265" t="s">
        <v>41</v>
      </c>
      <c r="O92" s="47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4" t="s">
        <v>211</v>
      </c>
      <c r="AT92" s="24" t="s">
        <v>222</v>
      </c>
      <c r="AU92" s="24" t="s">
        <v>78</v>
      </c>
      <c r="AY92" s="24" t="s">
        <v>139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4" t="s">
        <v>78</v>
      </c>
      <c r="BK92" s="232">
        <f>ROUND(I92*H92,2)</f>
        <v>0</v>
      </c>
      <c r="BL92" s="24" t="s">
        <v>180</v>
      </c>
      <c r="BM92" s="24" t="s">
        <v>157</v>
      </c>
    </row>
    <row r="93" s="10" customFormat="1" ht="29.88" customHeight="1">
      <c r="B93" s="205"/>
      <c r="C93" s="206"/>
      <c r="D93" s="207" t="s">
        <v>69</v>
      </c>
      <c r="E93" s="219" t="s">
        <v>570</v>
      </c>
      <c r="F93" s="219" t="s">
        <v>571</v>
      </c>
      <c r="G93" s="206"/>
      <c r="H93" s="206"/>
      <c r="I93" s="209"/>
      <c r="J93" s="220">
        <f>BK93</f>
        <v>0</v>
      </c>
      <c r="K93" s="206"/>
      <c r="L93" s="211"/>
      <c r="M93" s="212"/>
      <c r="N93" s="213"/>
      <c r="O93" s="213"/>
      <c r="P93" s="214">
        <f>SUM(P94:P100)</f>
        <v>0</v>
      </c>
      <c r="Q93" s="213"/>
      <c r="R93" s="214">
        <f>SUM(R94:R100)</f>
        <v>0</v>
      </c>
      <c r="S93" s="213"/>
      <c r="T93" s="215">
        <f>SUM(T94:T100)</f>
        <v>0</v>
      </c>
      <c r="AR93" s="216" t="s">
        <v>78</v>
      </c>
      <c r="AT93" s="217" t="s">
        <v>69</v>
      </c>
      <c r="AU93" s="217" t="s">
        <v>78</v>
      </c>
      <c r="AY93" s="216" t="s">
        <v>139</v>
      </c>
      <c r="BK93" s="218">
        <f>SUM(BK94:BK100)</f>
        <v>0</v>
      </c>
    </row>
    <row r="94" s="1" customFormat="1" ht="16.5" customHeight="1">
      <c r="B94" s="46"/>
      <c r="C94" s="221" t="s">
        <v>146</v>
      </c>
      <c r="D94" s="221" t="s">
        <v>142</v>
      </c>
      <c r="E94" s="222" t="s">
        <v>572</v>
      </c>
      <c r="F94" s="223" t="s">
        <v>573</v>
      </c>
      <c r="G94" s="224" t="s">
        <v>569</v>
      </c>
      <c r="H94" s="225">
        <v>19</v>
      </c>
      <c r="I94" s="226"/>
      <c r="J94" s="227">
        <f>ROUND(I94*H94,2)</f>
        <v>0</v>
      </c>
      <c r="K94" s="223" t="s">
        <v>21</v>
      </c>
      <c r="L94" s="72"/>
      <c r="M94" s="228" t="s">
        <v>21</v>
      </c>
      <c r="N94" s="229" t="s">
        <v>41</v>
      </c>
      <c r="O94" s="47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4" t="s">
        <v>146</v>
      </c>
      <c r="AT94" s="24" t="s">
        <v>142</v>
      </c>
      <c r="AU94" s="24" t="s">
        <v>80</v>
      </c>
      <c r="AY94" s="24" t="s">
        <v>139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4" t="s">
        <v>78</v>
      </c>
      <c r="BK94" s="232">
        <f>ROUND(I94*H94,2)</f>
        <v>0</v>
      </c>
      <c r="BL94" s="24" t="s">
        <v>146</v>
      </c>
      <c r="BM94" s="24" t="s">
        <v>161</v>
      </c>
    </row>
    <row r="95" s="1" customFormat="1">
      <c r="B95" s="46"/>
      <c r="C95" s="74"/>
      <c r="D95" s="235" t="s">
        <v>560</v>
      </c>
      <c r="E95" s="74"/>
      <c r="F95" s="291" t="s">
        <v>574</v>
      </c>
      <c r="G95" s="74"/>
      <c r="H95" s="74"/>
      <c r="I95" s="191"/>
      <c r="J95" s="74"/>
      <c r="K95" s="74"/>
      <c r="L95" s="72"/>
      <c r="M95" s="292"/>
      <c r="N95" s="47"/>
      <c r="O95" s="47"/>
      <c r="P95" s="47"/>
      <c r="Q95" s="47"/>
      <c r="R95" s="47"/>
      <c r="S95" s="47"/>
      <c r="T95" s="95"/>
      <c r="AT95" s="24" t="s">
        <v>560</v>
      </c>
      <c r="AU95" s="24" t="s">
        <v>80</v>
      </c>
    </row>
    <row r="96" s="1" customFormat="1" ht="16.5" customHeight="1">
      <c r="B96" s="46"/>
      <c r="C96" s="256" t="s">
        <v>193</v>
      </c>
      <c r="D96" s="256" t="s">
        <v>222</v>
      </c>
      <c r="E96" s="257" t="s">
        <v>575</v>
      </c>
      <c r="F96" s="258" t="s">
        <v>576</v>
      </c>
      <c r="G96" s="259" t="s">
        <v>569</v>
      </c>
      <c r="H96" s="260">
        <v>19</v>
      </c>
      <c r="I96" s="261"/>
      <c r="J96" s="262">
        <f>ROUND(I96*H96,2)</f>
        <v>0</v>
      </c>
      <c r="K96" s="258" t="s">
        <v>21</v>
      </c>
      <c r="L96" s="263"/>
      <c r="M96" s="264" t="s">
        <v>21</v>
      </c>
      <c r="N96" s="265" t="s">
        <v>41</v>
      </c>
      <c r="O96" s="47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4" t="s">
        <v>153</v>
      </c>
      <c r="AT96" s="24" t="s">
        <v>222</v>
      </c>
      <c r="AU96" s="24" t="s">
        <v>80</v>
      </c>
      <c r="AY96" s="24" t="s">
        <v>139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4" t="s">
        <v>78</v>
      </c>
      <c r="BK96" s="232">
        <f>ROUND(I96*H96,2)</f>
        <v>0</v>
      </c>
      <c r="BL96" s="24" t="s">
        <v>146</v>
      </c>
      <c r="BM96" s="24" t="s">
        <v>173</v>
      </c>
    </row>
    <row r="97" s="1" customFormat="1" ht="16.5" customHeight="1">
      <c r="B97" s="46"/>
      <c r="C97" s="221" t="s">
        <v>154</v>
      </c>
      <c r="D97" s="221" t="s">
        <v>142</v>
      </c>
      <c r="E97" s="222" t="s">
        <v>577</v>
      </c>
      <c r="F97" s="223" t="s">
        <v>578</v>
      </c>
      <c r="G97" s="224" t="s">
        <v>569</v>
      </c>
      <c r="H97" s="225">
        <v>0.5</v>
      </c>
      <c r="I97" s="226"/>
      <c r="J97" s="227">
        <f>ROUND(I97*H97,2)</f>
        <v>0</v>
      </c>
      <c r="K97" s="223" t="s">
        <v>21</v>
      </c>
      <c r="L97" s="72"/>
      <c r="M97" s="228" t="s">
        <v>21</v>
      </c>
      <c r="N97" s="229" t="s">
        <v>41</v>
      </c>
      <c r="O97" s="47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AR97" s="24" t="s">
        <v>146</v>
      </c>
      <c r="AT97" s="24" t="s">
        <v>142</v>
      </c>
      <c r="AU97" s="24" t="s">
        <v>80</v>
      </c>
      <c r="AY97" s="24" t="s">
        <v>139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4" t="s">
        <v>78</v>
      </c>
      <c r="BK97" s="232">
        <f>ROUND(I97*H97,2)</f>
        <v>0</v>
      </c>
      <c r="BL97" s="24" t="s">
        <v>146</v>
      </c>
      <c r="BM97" s="24" t="s">
        <v>180</v>
      </c>
    </row>
    <row r="98" s="1" customFormat="1" ht="16.5" customHeight="1">
      <c r="B98" s="46"/>
      <c r="C98" s="256" t="s">
        <v>235</v>
      </c>
      <c r="D98" s="256" t="s">
        <v>222</v>
      </c>
      <c r="E98" s="257" t="s">
        <v>579</v>
      </c>
      <c r="F98" s="258" t="s">
        <v>580</v>
      </c>
      <c r="G98" s="259" t="s">
        <v>569</v>
      </c>
      <c r="H98" s="260">
        <v>0.5</v>
      </c>
      <c r="I98" s="261"/>
      <c r="J98" s="262">
        <f>ROUND(I98*H98,2)</f>
        <v>0</v>
      </c>
      <c r="K98" s="258" t="s">
        <v>21</v>
      </c>
      <c r="L98" s="263"/>
      <c r="M98" s="264" t="s">
        <v>21</v>
      </c>
      <c r="N98" s="265" t="s">
        <v>41</v>
      </c>
      <c r="O98" s="47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4" t="s">
        <v>153</v>
      </c>
      <c r="AT98" s="24" t="s">
        <v>222</v>
      </c>
      <c r="AU98" s="24" t="s">
        <v>80</v>
      </c>
      <c r="AY98" s="24" t="s">
        <v>139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4" t="s">
        <v>78</v>
      </c>
      <c r="BK98" s="232">
        <f>ROUND(I98*H98,2)</f>
        <v>0</v>
      </c>
      <c r="BL98" s="24" t="s">
        <v>146</v>
      </c>
      <c r="BM98" s="24" t="s">
        <v>185</v>
      </c>
    </row>
    <row r="99" s="1" customFormat="1" ht="16.5" customHeight="1">
      <c r="B99" s="46"/>
      <c r="C99" s="221" t="s">
        <v>140</v>
      </c>
      <c r="D99" s="221" t="s">
        <v>142</v>
      </c>
      <c r="E99" s="222" t="s">
        <v>581</v>
      </c>
      <c r="F99" s="223" t="s">
        <v>582</v>
      </c>
      <c r="G99" s="224" t="s">
        <v>569</v>
      </c>
      <c r="H99" s="225">
        <v>50</v>
      </c>
      <c r="I99" s="226"/>
      <c r="J99" s="227">
        <f>ROUND(I99*H99,2)</f>
        <v>0</v>
      </c>
      <c r="K99" s="223" t="s">
        <v>21</v>
      </c>
      <c r="L99" s="72"/>
      <c r="M99" s="228" t="s">
        <v>21</v>
      </c>
      <c r="N99" s="229" t="s">
        <v>41</v>
      </c>
      <c r="O99" s="47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AR99" s="24" t="s">
        <v>146</v>
      </c>
      <c r="AT99" s="24" t="s">
        <v>142</v>
      </c>
      <c r="AU99" s="24" t="s">
        <v>80</v>
      </c>
      <c r="AY99" s="24" t="s">
        <v>139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24" t="s">
        <v>78</v>
      </c>
      <c r="BK99" s="232">
        <f>ROUND(I99*H99,2)</f>
        <v>0</v>
      </c>
      <c r="BL99" s="24" t="s">
        <v>146</v>
      </c>
      <c r="BM99" s="24" t="s">
        <v>189</v>
      </c>
    </row>
    <row r="100" s="1" customFormat="1" ht="16.5" customHeight="1">
      <c r="B100" s="46"/>
      <c r="C100" s="256" t="s">
        <v>197</v>
      </c>
      <c r="D100" s="256" t="s">
        <v>222</v>
      </c>
      <c r="E100" s="257" t="s">
        <v>583</v>
      </c>
      <c r="F100" s="258" t="s">
        <v>584</v>
      </c>
      <c r="G100" s="259" t="s">
        <v>569</v>
      </c>
      <c r="H100" s="260">
        <v>50</v>
      </c>
      <c r="I100" s="261"/>
      <c r="J100" s="262">
        <f>ROUND(I100*H100,2)</f>
        <v>0</v>
      </c>
      <c r="K100" s="258" t="s">
        <v>21</v>
      </c>
      <c r="L100" s="263"/>
      <c r="M100" s="264" t="s">
        <v>21</v>
      </c>
      <c r="N100" s="265" t="s">
        <v>41</v>
      </c>
      <c r="O100" s="47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4" t="s">
        <v>153</v>
      </c>
      <c r="AT100" s="24" t="s">
        <v>222</v>
      </c>
      <c r="AU100" s="24" t="s">
        <v>80</v>
      </c>
      <c r="AY100" s="24" t="s">
        <v>139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4" t="s">
        <v>78</v>
      </c>
      <c r="BK100" s="232">
        <f>ROUND(I100*H100,2)</f>
        <v>0</v>
      </c>
      <c r="BL100" s="24" t="s">
        <v>146</v>
      </c>
      <c r="BM100" s="24" t="s">
        <v>193</v>
      </c>
    </row>
    <row r="101" s="10" customFormat="1" ht="29.88" customHeight="1">
      <c r="B101" s="205"/>
      <c r="C101" s="206"/>
      <c r="D101" s="207" t="s">
        <v>69</v>
      </c>
      <c r="E101" s="219" t="s">
        <v>585</v>
      </c>
      <c r="F101" s="219" t="s">
        <v>586</v>
      </c>
      <c r="G101" s="206"/>
      <c r="H101" s="206"/>
      <c r="I101" s="209"/>
      <c r="J101" s="220">
        <f>BK101</f>
        <v>0</v>
      </c>
      <c r="K101" s="206"/>
      <c r="L101" s="211"/>
      <c r="M101" s="212"/>
      <c r="N101" s="213"/>
      <c r="O101" s="213"/>
      <c r="P101" s="214">
        <f>SUM(P102:P103)</f>
        <v>0</v>
      </c>
      <c r="Q101" s="213"/>
      <c r="R101" s="214">
        <f>SUM(R102:R103)</f>
        <v>0</v>
      </c>
      <c r="S101" s="213"/>
      <c r="T101" s="215">
        <f>SUM(T102:T103)</f>
        <v>0</v>
      </c>
      <c r="AR101" s="216" t="s">
        <v>78</v>
      </c>
      <c r="AT101" s="217" t="s">
        <v>69</v>
      </c>
      <c r="AU101" s="217" t="s">
        <v>78</v>
      </c>
      <c r="AY101" s="216" t="s">
        <v>139</v>
      </c>
      <c r="BK101" s="218">
        <f>SUM(BK102:BK103)</f>
        <v>0</v>
      </c>
    </row>
    <row r="102" s="1" customFormat="1" ht="25.5" customHeight="1">
      <c r="B102" s="46"/>
      <c r="C102" s="221" t="s">
        <v>170</v>
      </c>
      <c r="D102" s="221" t="s">
        <v>142</v>
      </c>
      <c r="E102" s="222" t="s">
        <v>587</v>
      </c>
      <c r="F102" s="223" t="s">
        <v>588</v>
      </c>
      <c r="G102" s="224" t="s">
        <v>589</v>
      </c>
      <c r="H102" s="225">
        <v>1</v>
      </c>
      <c r="I102" s="226"/>
      <c r="J102" s="227">
        <f>ROUND(I102*H102,2)</f>
        <v>0</v>
      </c>
      <c r="K102" s="223" t="s">
        <v>21</v>
      </c>
      <c r="L102" s="72"/>
      <c r="M102" s="228" t="s">
        <v>21</v>
      </c>
      <c r="N102" s="229" t="s">
        <v>41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146</v>
      </c>
      <c r="AT102" s="24" t="s">
        <v>142</v>
      </c>
      <c r="AU102" s="24" t="s">
        <v>80</v>
      </c>
      <c r="AY102" s="24" t="s">
        <v>139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78</v>
      </c>
      <c r="BK102" s="232">
        <f>ROUND(I102*H102,2)</f>
        <v>0</v>
      </c>
      <c r="BL102" s="24" t="s">
        <v>146</v>
      </c>
      <c r="BM102" s="24" t="s">
        <v>197</v>
      </c>
    </row>
    <row r="103" s="1" customFormat="1" ht="16.5" customHeight="1">
      <c r="B103" s="46"/>
      <c r="C103" s="256" t="s">
        <v>244</v>
      </c>
      <c r="D103" s="256" t="s">
        <v>222</v>
      </c>
      <c r="E103" s="257" t="s">
        <v>590</v>
      </c>
      <c r="F103" s="258" t="s">
        <v>591</v>
      </c>
      <c r="G103" s="259" t="s">
        <v>589</v>
      </c>
      <c r="H103" s="260">
        <v>1</v>
      </c>
      <c r="I103" s="261"/>
      <c r="J103" s="262">
        <f>ROUND(I103*H103,2)</f>
        <v>0</v>
      </c>
      <c r="K103" s="258" t="s">
        <v>21</v>
      </c>
      <c r="L103" s="263"/>
      <c r="M103" s="264" t="s">
        <v>21</v>
      </c>
      <c r="N103" s="265" t="s">
        <v>41</v>
      </c>
      <c r="O103" s="47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AR103" s="24" t="s">
        <v>153</v>
      </c>
      <c r="AT103" s="24" t="s">
        <v>222</v>
      </c>
      <c r="AU103" s="24" t="s">
        <v>80</v>
      </c>
      <c r="AY103" s="24" t="s">
        <v>139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4" t="s">
        <v>78</v>
      </c>
      <c r="BK103" s="232">
        <f>ROUND(I103*H103,2)</f>
        <v>0</v>
      </c>
      <c r="BL103" s="24" t="s">
        <v>146</v>
      </c>
      <c r="BM103" s="24" t="s">
        <v>201</v>
      </c>
    </row>
    <row r="104" s="10" customFormat="1" ht="29.88" customHeight="1">
      <c r="B104" s="205"/>
      <c r="C104" s="206"/>
      <c r="D104" s="207" t="s">
        <v>69</v>
      </c>
      <c r="E104" s="219" t="s">
        <v>592</v>
      </c>
      <c r="F104" s="219" t="s">
        <v>593</v>
      </c>
      <c r="G104" s="206"/>
      <c r="H104" s="206"/>
      <c r="I104" s="209"/>
      <c r="J104" s="220">
        <f>BK104</f>
        <v>0</v>
      </c>
      <c r="K104" s="206"/>
      <c r="L104" s="211"/>
      <c r="M104" s="212"/>
      <c r="N104" s="213"/>
      <c r="O104" s="213"/>
      <c r="P104" s="214">
        <f>SUM(P105:P106)</f>
        <v>0</v>
      </c>
      <c r="Q104" s="213"/>
      <c r="R104" s="214">
        <f>SUM(R105:R106)</f>
        <v>0</v>
      </c>
      <c r="S104" s="213"/>
      <c r="T104" s="215">
        <f>SUM(T105:T106)</f>
        <v>0</v>
      </c>
      <c r="AR104" s="216" t="s">
        <v>78</v>
      </c>
      <c r="AT104" s="217" t="s">
        <v>69</v>
      </c>
      <c r="AU104" s="217" t="s">
        <v>78</v>
      </c>
      <c r="AY104" s="216" t="s">
        <v>139</v>
      </c>
      <c r="BK104" s="218">
        <f>SUM(BK105:BK106)</f>
        <v>0</v>
      </c>
    </row>
    <row r="105" s="1" customFormat="1" ht="16.5" customHeight="1">
      <c r="B105" s="46"/>
      <c r="C105" s="221" t="s">
        <v>153</v>
      </c>
      <c r="D105" s="221" t="s">
        <v>142</v>
      </c>
      <c r="E105" s="222" t="s">
        <v>594</v>
      </c>
      <c r="F105" s="223" t="s">
        <v>595</v>
      </c>
      <c r="G105" s="224" t="s">
        <v>569</v>
      </c>
      <c r="H105" s="225">
        <v>1</v>
      </c>
      <c r="I105" s="226"/>
      <c r="J105" s="227">
        <f>ROUND(I105*H105,2)</f>
        <v>0</v>
      </c>
      <c r="K105" s="223" t="s">
        <v>21</v>
      </c>
      <c r="L105" s="72"/>
      <c r="M105" s="228" t="s">
        <v>21</v>
      </c>
      <c r="N105" s="229" t="s">
        <v>41</v>
      </c>
      <c r="O105" s="47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4" t="s">
        <v>146</v>
      </c>
      <c r="AT105" s="24" t="s">
        <v>142</v>
      </c>
      <c r="AU105" s="24" t="s">
        <v>80</v>
      </c>
      <c r="AY105" s="24" t="s">
        <v>139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4" t="s">
        <v>78</v>
      </c>
      <c r="BK105" s="232">
        <f>ROUND(I105*H105,2)</f>
        <v>0</v>
      </c>
      <c r="BL105" s="24" t="s">
        <v>146</v>
      </c>
      <c r="BM105" s="24" t="s">
        <v>204</v>
      </c>
    </row>
    <row r="106" s="1" customFormat="1" ht="16.5" customHeight="1">
      <c r="B106" s="46"/>
      <c r="C106" s="256" t="s">
        <v>201</v>
      </c>
      <c r="D106" s="256" t="s">
        <v>222</v>
      </c>
      <c r="E106" s="257" t="s">
        <v>596</v>
      </c>
      <c r="F106" s="258" t="s">
        <v>597</v>
      </c>
      <c r="G106" s="259" t="s">
        <v>569</v>
      </c>
      <c r="H106" s="260">
        <v>1</v>
      </c>
      <c r="I106" s="261"/>
      <c r="J106" s="262">
        <f>ROUND(I106*H106,2)</f>
        <v>0</v>
      </c>
      <c r="K106" s="258" t="s">
        <v>21</v>
      </c>
      <c r="L106" s="263"/>
      <c r="M106" s="264" t="s">
        <v>21</v>
      </c>
      <c r="N106" s="265" t="s">
        <v>41</v>
      </c>
      <c r="O106" s="47"/>
      <c r="P106" s="230">
        <f>O106*H106</f>
        <v>0</v>
      </c>
      <c r="Q106" s="230">
        <v>0</v>
      </c>
      <c r="R106" s="230">
        <f>Q106*H106</f>
        <v>0</v>
      </c>
      <c r="S106" s="230">
        <v>0</v>
      </c>
      <c r="T106" s="231">
        <f>S106*H106</f>
        <v>0</v>
      </c>
      <c r="AR106" s="24" t="s">
        <v>153</v>
      </c>
      <c r="AT106" s="24" t="s">
        <v>222</v>
      </c>
      <c r="AU106" s="24" t="s">
        <v>80</v>
      </c>
      <c r="AY106" s="24" t="s">
        <v>139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24" t="s">
        <v>78</v>
      </c>
      <c r="BK106" s="232">
        <f>ROUND(I106*H106,2)</f>
        <v>0</v>
      </c>
      <c r="BL106" s="24" t="s">
        <v>146</v>
      </c>
      <c r="BM106" s="24" t="s">
        <v>208</v>
      </c>
    </row>
    <row r="107" s="10" customFormat="1" ht="29.88" customHeight="1">
      <c r="B107" s="205"/>
      <c r="C107" s="206"/>
      <c r="D107" s="207" t="s">
        <v>69</v>
      </c>
      <c r="E107" s="219" t="s">
        <v>598</v>
      </c>
      <c r="F107" s="219" t="s">
        <v>599</v>
      </c>
      <c r="G107" s="206"/>
      <c r="H107" s="206"/>
      <c r="I107" s="209"/>
      <c r="J107" s="220">
        <f>BK107</f>
        <v>0</v>
      </c>
      <c r="K107" s="206"/>
      <c r="L107" s="211"/>
      <c r="M107" s="212"/>
      <c r="N107" s="213"/>
      <c r="O107" s="213"/>
      <c r="P107" s="214">
        <f>SUM(P108:P113)</f>
        <v>0</v>
      </c>
      <c r="Q107" s="213"/>
      <c r="R107" s="214">
        <f>SUM(R108:R113)</f>
        <v>0</v>
      </c>
      <c r="S107" s="213"/>
      <c r="T107" s="215">
        <f>SUM(T108:T113)</f>
        <v>0</v>
      </c>
      <c r="AR107" s="216" t="s">
        <v>78</v>
      </c>
      <c r="AT107" s="217" t="s">
        <v>69</v>
      </c>
      <c r="AU107" s="217" t="s">
        <v>78</v>
      </c>
      <c r="AY107" s="216" t="s">
        <v>139</v>
      </c>
      <c r="BK107" s="218">
        <f>SUM(BK108:BK113)</f>
        <v>0</v>
      </c>
    </row>
    <row r="108" s="1" customFormat="1" ht="16.5" customHeight="1">
      <c r="B108" s="46"/>
      <c r="C108" s="221" t="s">
        <v>176</v>
      </c>
      <c r="D108" s="221" t="s">
        <v>142</v>
      </c>
      <c r="E108" s="222" t="s">
        <v>600</v>
      </c>
      <c r="F108" s="223" t="s">
        <v>601</v>
      </c>
      <c r="G108" s="224" t="s">
        <v>589</v>
      </c>
      <c r="H108" s="225">
        <v>1</v>
      </c>
      <c r="I108" s="226"/>
      <c r="J108" s="227">
        <f>ROUND(I108*H108,2)</f>
        <v>0</v>
      </c>
      <c r="K108" s="223" t="s">
        <v>21</v>
      </c>
      <c r="L108" s="72"/>
      <c r="M108" s="228" t="s">
        <v>21</v>
      </c>
      <c r="N108" s="229" t="s">
        <v>41</v>
      </c>
      <c r="O108" s="47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AR108" s="24" t="s">
        <v>146</v>
      </c>
      <c r="AT108" s="24" t="s">
        <v>142</v>
      </c>
      <c r="AU108" s="24" t="s">
        <v>80</v>
      </c>
      <c r="AY108" s="24" t="s">
        <v>139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24" t="s">
        <v>78</v>
      </c>
      <c r="BK108" s="232">
        <f>ROUND(I108*H108,2)</f>
        <v>0</v>
      </c>
      <c r="BL108" s="24" t="s">
        <v>146</v>
      </c>
      <c r="BM108" s="24" t="s">
        <v>211</v>
      </c>
    </row>
    <row r="109" s="1" customFormat="1" ht="16.5" customHeight="1">
      <c r="B109" s="46"/>
      <c r="C109" s="256" t="s">
        <v>252</v>
      </c>
      <c r="D109" s="256" t="s">
        <v>222</v>
      </c>
      <c r="E109" s="257" t="s">
        <v>602</v>
      </c>
      <c r="F109" s="258" t="s">
        <v>603</v>
      </c>
      <c r="G109" s="259" t="s">
        <v>589</v>
      </c>
      <c r="H109" s="260">
        <v>1</v>
      </c>
      <c r="I109" s="261"/>
      <c r="J109" s="262">
        <f>ROUND(I109*H109,2)</f>
        <v>0</v>
      </c>
      <c r="K109" s="258" t="s">
        <v>21</v>
      </c>
      <c r="L109" s="263"/>
      <c r="M109" s="264" t="s">
        <v>21</v>
      </c>
      <c r="N109" s="265" t="s">
        <v>41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4" t="s">
        <v>153</v>
      </c>
      <c r="AT109" s="24" t="s">
        <v>222</v>
      </c>
      <c r="AU109" s="24" t="s">
        <v>80</v>
      </c>
      <c r="AY109" s="24" t="s">
        <v>139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78</v>
      </c>
      <c r="BK109" s="232">
        <f>ROUND(I109*H109,2)</f>
        <v>0</v>
      </c>
      <c r="BL109" s="24" t="s">
        <v>146</v>
      </c>
      <c r="BM109" s="24" t="s">
        <v>215</v>
      </c>
    </row>
    <row r="110" s="1" customFormat="1" ht="16.5" customHeight="1">
      <c r="B110" s="46"/>
      <c r="C110" s="221" t="s">
        <v>157</v>
      </c>
      <c r="D110" s="221" t="s">
        <v>142</v>
      </c>
      <c r="E110" s="222" t="s">
        <v>604</v>
      </c>
      <c r="F110" s="223" t="s">
        <v>605</v>
      </c>
      <c r="G110" s="224" t="s">
        <v>277</v>
      </c>
      <c r="H110" s="225">
        <v>300</v>
      </c>
      <c r="I110" s="226"/>
      <c r="J110" s="227">
        <f>ROUND(I110*H110,2)</f>
        <v>0</v>
      </c>
      <c r="K110" s="223" t="s">
        <v>21</v>
      </c>
      <c r="L110" s="72"/>
      <c r="M110" s="228" t="s">
        <v>21</v>
      </c>
      <c r="N110" s="229" t="s">
        <v>41</v>
      </c>
      <c r="O110" s="47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AR110" s="24" t="s">
        <v>146</v>
      </c>
      <c r="AT110" s="24" t="s">
        <v>142</v>
      </c>
      <c r="AU110" s="24" t="s">
        <v>80</v>
      </c>
      <c r="AY110" s="24" t="s">
        <v>139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4" t="s">
        <v>78</v>
      </c>
      <c r="BK110" s="232">
        <f>ROUND(I110*H110,2)</f>
        <v>0</v>
      </c>
      <c r="BL110" s="24" t="s">
        <v>146</v>
      </c>
      <c r="BM110" s="24" t="s">
        <v>218</v>
      </c>
    </row>
    <row r="111" s="1" customFormat="1" ht="16.5" customHeight="1">
      <c r="B111" s="46"/>
      <c r="C111" s="256" t="s">
        <v>204</v>
      </c>
      <c r="D111" s="256" t="s">
        <v>222</v>
      </c>
      <c r="E111" s="257" t="s">
        <v>606</v>
      </c>
      <c r="F111" s="258" t="s">
        <v>607</v>
      </c>
      <c r="G111" s="259" t="s">
        <v>277</v>
      </c>
      <c r="H111" s="260">
        <v>300</v>
      </c>
      <c r="I111" s="261"/>
      <c r="J111" s="262">
        <f>ROUND(I111*H111,2)</f>
        <v>0</v>
      </c>
      <c r="K111" s="258" t="s">
        <v>21</v>
      </c>
      <c r="L111" s="263"/>
      <c r="M111" s="264" t="s">
        <v>21</v>
      </c>
      <c r="N111" s="265" t="s">
        <v>41</v>
      </c>
      <c r="O111" s="47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AR111" s="24" t="s">
        <v>153</v>
      </c>
      <c r="AT111" s="24" t="s">
        <v>222</v>
      </c>
      <c r="AU111" s="24" t="s">
        <v>80</v>
      </c>
      <c r="AY111" s="24" t="s">
        <v>139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78</v>
      </c>
      <c r="BK111" s="232">
        <f>ROUND(I111*H111,2)</f>
        <v>0</v>
      </c>
      <c r="BL111" s="24" t="s">
        <v>146</v>
      </c>
      <c r="BM111" s="24" t="s">
        <v>223</v>
      </c>
    </row>
    <row r="112" s="1" customFormat="1" ht="16.5" customHeight="1">
      <c r="B112" s="46"/>
      <c r="C112" s="221" t="s">
        <v>190</v>
      </c>
      <c r="D112" s="221" t="s">
        <v>142</v>
      </c>
      <c r="E112" s="222" t="s">
        <v>608</v>
      </c>
      <c r="F112" s="223" t="s">
        <v>609</v>
      </c>
      <c r="G112" s="224" t="s">
        <v>569</v>
      </c>
      <c r="H112" s="225">
        <v>150</v>
      </c>
      <c r="I112" s="226"/>
      <c r="J112" s="227">
        <f>ROUND(I112*H112,2)</f>
        <v>0</v>
      </c>
      <c r="K112" s="223" t="s">
        <v>21</v>
      </c>
      <c r="L112" s="72"/>
      <c r="M112" s="228" t="s">
        <v>21</v>
      </c>
      <c r="N112" s="229" t="s">
        <v>41</v>
      </c>
      <c r="O112" s="47"/>
      <c r="P112" s="230">
        <f>O112*H112</f>
        <v>0</v>
      </c>
      <c r="Q112" s="230">
        <v>0</v>
      </c>
      <c r="R112" s="230">
        <f>Q112*H112</f>
        <v>0</v>
      </c>
      <c r="S112" s="230">
        <v>0</v>
      </c>
      <c r="T112" s="231">
        <f>S112*H112</f>
        <v>0</v>
      </c>
      <c r="AR112" s="24" t="s">
        <v>146</v>
      </c>
      <c r="AT112" s="24" t="s">
        <v>142</v>
      </c>
      <c r="AU112" s="24" t="s">
        <v>80</v>
      </c>
      <c r="AY112" s="24" t="s">
        <v>139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24" t="s">
        <v>78</v>
      </c>
      <c r="BK112" s="232">
        <f>ROUND(I112*H112,2)</f>
        <v>0</v>
      </c>
      <c r="BL112" s="24" t="s">
        <v>146</v>
      </c>
      <c r="BM112" s="24" t="s">
        <v>226</v>
      </c>
    </row>
    <row r="113" s="1" customFormat="1" ht="16.5" customHeight="1">
      <c r="B113" s="46"/>
      <c r="C113" s="256" t="s">
        <v>259</v>
      </c>
      <c r="D113" s="256" t="s">
        <v>222</v>
      </c>
      <c r="E113" s="257" t="s">
        <v>610</v>
      </c>
      <c r="F113" s="258" t="s">
        <v>611</v>
      </c>
      <c r="G113" s="259" t="s">
        <v>569</v>
      </c>
      <c r="H113" s="260">
        <v>150</v>
      </c>
      <c r="I113" s="261"/>
      <c r="J113" s="262">
        <f>ROUND(I113*H113,2)</f>
        <v>0</v>
      </c>
      <c r="K113" s="258" t="s">
        <v>21</v>
      </c>
      <c r="L113" s="263"/>
      <c r="M113" s="264" t="s">
        <v>21</v>
      </c>
      <c r="N113" s="265" t="s">
        <v>41</v>
      </c>
      <c r="O113" s="47"/>
      <c r="P113" s="230">
        <f>O113*H113</f>
        <v>0</v>
      </c>
      <c r="Q113" s="230">
        <v>0</v>
      </c>
      <c r="R113" s="230">
        <f>Q113*H113</f>
        <v>0</v>
      </c>
      <c r="S113" s="230">
        <v>0</v>
      </c>
      <c r="T113" s="231">
        <f>S113*H113</f>
        <v>0</v>
      </c>
      <c r="AR113" s="24" t="s">
        <v>153</v>
      </c>
      <c r="AT113" s="24" t="s">
        <v>222</v>
      </c>
      <c r="AU113" s="24" t="s">
        <v>80</v>
      </c>
      <c r="AY113" s="24" t="s">
        <v>139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24" t="s">
        <v>78</v>
      </c>
      <c r="BK113" s="232">
        <f>ROUND(I113*H113,2)</f>
        <v>0</v>
      </c>
      <c r="BL113" s="24" t="s">
        <v>146</v>
      </c>
      <c r="BM113" s="24" t="s">
        <v>230</v>
      </c>
    </row>
    <row r="114" s="10" customFormat="1" ht="29.88" customHeight="1">
      <c r="B114" s="205"/>
      <c r="C114" s="206"/>
      <c r="D114" s="207" t="s">
        <v>69</v>
      </c>
      <c r="E114" s="219" t="s">
        <v>612</v>
      </c>
      <c r="F114" s="219" t="s">
        <v>613</v>
      </c>
      <c r="G114" s="206"/>
      <c r="H114" s="206"/>
      <c r="I114" s="209"/>
      <c r="J114" s="220">
        <f>BK114</f>
        <v>0</v>
      </c>
      <c r="K114" s="206"/>
      <c r="L114" s="211"/>
      <c r="M114" s="212"/>
      <c r="N114" s="213"/>
      <c r="O114" s="213"/>
      <c r="P114" s="214">
        <f>SUM(P115:P118)</f>
        <v>0</v>
      </c>
      <c r="Q114" s="213"/>
      <c r="R114" s="214">
        <f>SUM(R115:R118)</f>
        <v>0</v>
      </c>
      <c r="S114" s="213"/>
      <c r="T114" s="215">
        <f>SUM(T115:T118)</f>
        <v>0</v>
      </c>
      <c r="AR114" s="216" t="s">
        <v>78</v>
      </c>
      <c r="AT114" s="217" t="s">
        <v>69</v>
      </c>
      <c r="AU114" s="217" t="s">
        <v>78</v>
      </c>
      <c r="AY114" s="216" t="s">
        <v>139</v>
      </c>
      <c r="BK114" s="218">
        <f>SUM(BK115:BK118)</f>
        <v>0</v>
      </c>
    </row>
    <row r="115" s="1" customFormat="1" ht="16.5" customHeight="1">
      <c r="B115" s="46"/>
      <c r="C115" s="221" t="s">
        <v>161</v>
      </c>
      <c r="D115" s="221" t="s">
        <v>142</v>
      </c>
      <c r="E115" s="222" t="s">
        <v>614</v>
      </c>
      <c r="F115" s="223" t="s">
        <v>615</v>
      </c>
      <c r="G115" s="224" t="s">
        <v>247</v>
      </c>
      <c r="H115" s="225">
        <v>3</v>
      </c>
      <c r="I115" s="226"/>
      <c r="J115" s="227">
        <f>ROUND(I115*H115,2)</f>
        <v>0</v>
      </c>
      <c r="K115" s="223" t="s">
        <v>21</v>
      </c>
      <c r="L115" s="72"/>
      <c r="M115" s="228" t="s">
        <v>21</v>
      </c>
      <c r="N115" s="229" t="s">
        <v>41</v>
      </c>
      <c r="O115" s="47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AR115" s="24" t="s">
        <v>146</v>
      </c>
      <c r="AT115" s="24" t="s">
        <v>142</v>
      </c>
      <c r="AU115" s="24" t="s">
        <v>80</v>
      </c>
      <c r="AY115" s="24" t="s">
        <v>139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4" t="s">
        <v>78</v>
      </c>
      <c r="BK115" s="232">
        <f>ROUND(I115*H115,2)</f>
        <v>0</v>
      </c>
      <c r="BL115" s="24" t="s">
        <v>146</v>
      </c>
      <c r="BM115" s="24" t="s">
        <v>234</v>
      </c>
    </row>
    <row r="116" s="1" customFormat="1" ht="16.5" customHeight="1">
      <c r="B116" s="46"/>
      <c r="C116" s="221" t="s">
        <v>198</v>
      </c>
      <c r="D116" s="221" t="s">
        <v>142</v>
      </c>
      <c r="E116" s="222" t="s">
        <v>616</v>
      </c>
      <c r="F116" s="223" t="s">
        <v>617</v>
      </c>
      <c r="G116" s="224" t="s">
        <v>247</v>
      </c>
      <c r="H116" s="225">
        <v>1</v>
      </c>
      <c r="I116" s="226"/>
      <c r="J116" s="227">
        <f>ROUND(I116*H116,2)</f>
        <v>0</v>
      </c>
      <c r="K116" s="223" t="s">
        <v>21</v>
      </c>
      <c r="L116" s="72"/>
      <c r="M116" s="228" t="s">
        <v>21</v>
      </c>
      <c r="N116" s="229" t="s">
        <v>41</v>
      </c>
      <c r="O116" s="47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4" t="s">
        <v>146</v>
      </c>
      <c r="AT116" s="24" t="s">
        <v>142</v>
      </c>
      <c r="AU116" s="24" t="s">
        <v>80</v>
      </c>
      <c r="AY116" s="24" t="s">
        <v>139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4" t="s">
        <v>78</v>
      </c>
      <c r="BK116" s="232">
        <f>ROUND(I116*H116,2)</f>
        <v>0</v>
      </c>
      <c r="BL116" s="24" t="s">
        <v>146</v>
      </c>
      <c r="BM116" s="24" t="s">
        <v>239</v>
      </c>
    </row>
    <row r="117" s="1" customFormat="1" ht="16.5" customHeight="1">
      <c r="B117" s="46"/>
      <c r="C117" s="221" t="s">
        <v>173</v>
      </c>
      <c r="D117" s="221" t="s">
        <v>142</v>
      </c>
      <c r="E117" s="222" t="s">
        <v>618</v>
      </c>
      <c r="F117" s="223" t="s">
        <v>619</v>
      </c>
      <c r="G117" s="224" t="s">
        <v>247</v>
      </c>
      <c r="H117" s="225">
        <v>2</v>
      </c>
      <c r="I117" s="226"/>
      <c r="J117" s="227">
        <f>ROUND(I117*H117,2)</f>
        <v>0</v>
      </c>
      <c r="K117" s="223" t="s">
        <v>21</v>
      </c>
      <c r="L117" s="72"/>
      <c r="M117" s="228" t="s">
        <v>21</v>
      </c>
      <c r="N117" s="229" t="s">
        <v>41</v>
      </c>
      <c r="O117" s="47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4" t="s">
        <v>146</v>
      </c>
      <c r="AT117" s="24" t="s">
        <v>142</v>
      </c>
      <c r="AU117" s="24" t="s">
        <v>80</v>
      </c>
      <c r="AY117" s="24" t="s">
        <v>139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78</v>
      </c>
      <c r="BK117" s="232">
        <f>ROUND(I117*H117,2)</f>
        <v>0</v>
      </c>
      <c r="BL117" s="24" t="s">
        <v>146</v>
      </c>
      <c r="BM117" s="24" t="s">
        <v>243</v>
      </c>
    </row>
    <row r="118" s="1" customFormat="1" ht="16.5" customHeight="1">
      <c r="B118" s="46"/>
      <c r="C118" s="221" t="s">
        <v>10</v>
      </c>
      <c r="D118" s="221" t="s">
        <v>142</v>
      </c>
      <c r="E118" s="222" t="s">
        <v>620</v>
      </c>
      <c r="F118" s="223" t="s">
        <v>621</v>
      </c>
      <c r="G118" s="224" t="s">
        <v>247</v>
      </c>
      <c r="H118" s="225">
        <v>10</v>
      </c>
      <c r="I118" s="226"/>
      <c r="J118" s="227">
        <f>ROUND(I118*H118,2)</f>
        <v>0</v>
      </c>
      <c r="K118" s="223" t="s">
        <v>21</v>
      </c>
      <c r="L118" s="72"/>
      <c r="M118" s="228" t="s">
        <v>21</v>
      </c>
      <c r="N118" s="229" t="s">
        <v>41</v>
      </c>
      <c r="O118" s="47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4" t="s">
        <v>146</v>
      </c>
      <c r="AT118" s="24" t="s">
        <v>142</v>
      </c>
      <c r="AU118" s="24" t="s">
        <v>80</v>
      </c>
      <c r="AY118" s="24" t="s">
        <v>139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4" t="s">
        <v>78</v>
      </c>
      <c r="BK118" s="232">
        <f>ROUND(I118*H118,2)</f>
        <v>0</v>
      </c>
      <c r="BL118" s="24" t="s">
        <v>146</v>
      </c>
      <c r="BM118" s="24" t="s">
        <v>248</v>
      </c>
    </row>
    <row r="119" s="10" customFormat="1" ht="29.88" customHeight="1">
      <c r="B119" s="205"/>
      <c r="C119" s="206"/>
      <c r="D119" s="207" t="s">
        <v>69</v>
      </c>
      <c r="E119" s="219" t="s">
        <v>622</v>
      </c>
      <c r="F119" s="219" t="s">
        <v>623</v>
      </c>
      <c r="G119" s="206"/>
      <c r="H119" s="206"/>
      <c r="I119" s="209"/>
      <c r="J119" s="220">
        <f>BK119</f>
        <v>0</v>
      </c>
      <c r="K119" s="206"/>
      <c r="L119" s="211"/>
      <c r="M119" s="212"/>
      <c r="N119" s="213"/>
      <c r="O119" s="213"/>
      <c r="P119" s="214">
        <f>P120</f>
        <v>0</v>
      </c>
      <c r="Q119" s="213"/>
      <c r="R119" s="214">
        <f>R120</f>
        <v>0</v>
      </c>
      <c r="S119" s="213"/>
      <c r="T119" s="215">
        <f>T120</f>
        <v>0</v>
      </c>
      <c r="AR119" s="216" t="s">
        <v>78</v>
      </c>
      <c r="AT119" s="217" t="s">
        <v>69</v>
      </c>
      <c r="AU119" s="217" t="s">
        <v>78</v>
      </c>
      <c r="AY119" s="216" t="s">
        <v>139</v>
      </c>
      <c r="BK119" s="218">
        <f>BK120</f>
        <v>0</v>
      </c>
    </row>
    <row r="120" s="1" customFormat="1" ht="16.5" customHeight="1">
      <c r="B120" s="46"/>
      <c r="C120" s="221" t="s">
        <v>10</v>
      </c>
      <c r="D120" s="221" t="s">
        <v>142</v>
      </c>
      <c r="E120" s="222" t="s">
        <v>624</v>
      </c>
      <c r="F120" s="223" t="s">
        <v>625</v>
      </c>
      <c r="G120" s="224" t="s">
        <v>247</v>
      </c>
      <c r="H120" s="225">
        <v>10</v>
      </c>
      <c r="I120" s="226"/>
      <c r="J120" s="227">
        <f>ROUND(I120*H120,2)</f>
        <v>0</v>
      </c>
      <c r="K120" s="223" t="s">
        <v>21</v>
      </c>
      <c r="L120" s="72"/>
      <c r="M120" s="228" t="s">
        <v>21</v>
      </c>
      <c r="N120" s="229" t="s">
        <v>41</v>
      </c>
      <c r="O120" s="47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4" t="s">
        <v>146</v>
      </c>
      <c r="AT120" s="24" t="s">
        <v>142</v>
      </c>
      <c r="AU120" s="24" t="s">
        <v>80</v>
      </c>
      <c r="AY120" s="24" t="s">
        <v>139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4" t="s">
        <v>78</v>
      </c>
      <c r="BK120" s="232">
        <f>ROUND(I120*H120,2)</f>
        <v>0</v>
      </c>
      <c r="BL120" s="24" t="s">
        <v>146</v>
      </c>
      <c r="BM120" s="24" t="s">
        <v>251</v>
      </c>
    </row>
    <row r="121" s="10" customFormat="1" ht="29.88" customHeight="1">
      <c r="B121" s="205"/>
      <c r="C121" s="206"/>
      <c r="D121" s="207" t="s">
        <v>69</v>
      </c>
      <c r="E121" s="219" t="s">
        <v>626</v>
      </c>
      <c r="F121" s="219" t="s">
        <v>627</v>
      </c>
      <c r="G121" s="206"/>
      <c r="H121" s="206"/>
      <c r="I121" s="209"/>
      <c r="J121" s="220">
        <f>BK121</f>
        <v>0</v>
      </c>
      <c r="K121" s="206"/>
      <c r="L121" s="211"/>
      <c r="M121" s="212"/>
      <c r="N121" s="213"/>
      <c r="O121" s="213"/>
      <c r="P121" s="214">
        <f>SUM(P122:P124)</f>
        <v>0</v>
      </c>
      <c r="Q121" s="213"/>
      <c r="R121" s="214">
        <f>SUM(R122:R124)</f>
        <v>0</v>
      </c>
      <c r="S121" s="213"/>
      <c r="T121" s="215">
        <f>SUM(T122:T124)</f>
        <v>0</v>
      </c>
      <c r="AR121" s="216" t="s">
        <v>78</v>
      </c>
      <c r="AT121" s="217" t="s">
        <v>69</v>
      </c>
      <c r="AU121" s="217" t="s">
        <v>78</v>
      </c>
      <c r="AY121" s="216" t="s">
        <v>139</v>
      </c>
      <c r="BK121" s="218">
        <f>SUM(BK122:BK124)</f>
        <v>0</v>
      </c>
    </row>
    <row r="122" s="1" customFormat="1" ht="16.5" customHeight="1">
      <c r="B122" s="46"/>
      <c r="C122" s="221" t="s">
        <v>180</v>
      </c>
      <c r="D122" s="221" t="s">
        <v>142</v>
      </c>
      <c r="E122" s="222" t="s">
        <v>628</v>
      </c>
      <c r="F122" s="223" t="s">
        <v>629</v>
      </c>
      <c r="G122" s="224" t="s">
        <v>247</v>
      </c>
      <c r="H122" s="225">
        <v>4</v>
      </c>
      <c r="I122" s="226"/>
      <c r="J122" s="227">
        <f>ROUND(I122*H122,2)</f>
        <v>0</v>
      </c>
      <c r="K122" s="223" t="s">
        <v>21</v>
      </c>
      <c r="L122" s="72"/>
      <c r="M122" s="228" t="s">
        <v>21</v>
      </c>
      <c r="N122" s="229" t="s">
        <v>41</v>
      </c>
      <c r="O122" s="47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24" t="s">
        <v>146</v>
      </c>
      <c r="AT122" s="24" t="s">
        <v>142</v>
      </c>
      <c r="AU122" s="24" t="s">
        <v>80</v>
      </c>
      <c r="AY122" s="24" t="s">
        <v>139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4" t="s">
        <v>78</v>
      </c>
      <c r="BK122" s="232">
        <f>ROUND(I122*H122,2)</f>
        <v>0</v>
      </c>
      <c r="BL122" s="24" t="s">
        <v>146</v>
      </c>
      <c r="BM122" s="24" t="s">
        <v>255</v>
      </c>
    </row>
    <row r="123" s="1" customFormat="1" ht="16.5" customHeight="1">
      <c r="B123" s="46"/>
      <c r="C123" s="221" t="s">
        <v>212</v>
      </c>
      <c r="D123" s="221" t="s">
        <v>142</v>
      </c>
      <c r="E123" s="222" t="s">
        <v>630</v>
      </c>
      <c r="F123" s="223" t="s">
        <v>631</v>
      </c>
      <c r="G123" s="224" t="s">
        <v>247</v>
      </c>
      <c r="H123" s="225">
        <v>10</v>
      </c>
      <c r="I123" s="226"/>
      <c r="J123" s="227">
        <f>ROUND(I123*H123,2)</f>
        <v>0</v>
      </c>
      <c r="K123" s="223" t="s">
        <v>21</v>
      </c>
      <c r="L123" s="72"/>
      <c r="M123" s="228" t="s">
        <v>21</v>
      </c>
      <c r="N123" s="229" t="s">
        <v>41</v>
      </c>
      <c r="O123" s="47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AR123" s="24" t="s">
        <v>146</v>
      </c>
      <c r="AT123" s="24" t="s">
        <v>142</v>
      </c>
      <c r="AU123" s="24" t="s">
        <v>80</v>
      </c>
      <c r="AY123" s="24" t="s">
        <v>139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24" t="s">
        <v>78</v>
      </c>
      <c r="BK123" s="232">
        <f>ROUND(I123*H123,2)</f>
        <v>0</v>
      </c>
      <c r="BL123" s="24" t="s">
        <v>146</v>
      </c>
      <c r="BM123" s="24" t="s">
        <v>258</v>
      </c>
    </row>
    <row r="124" s="1" customFormat="1" ht="16.5" customHeight="1">
      <c r="B124" s="46"/>
      <c r="C124" s="256" t="s">
        <v>185</v>
      </c>
      <c r="D124" s="256" t="s">
        <v>222</v>
      </c>
      <c r="E124" s="257" t="s">
        <v>632</v>
      </c>
      <c r="F124" s="258" t="s">
        <v>633</v>
      </c>
      <c r="G124" s="259" t="s">
        <v>242</v>
      </c>
      <c r="H124" s="260">
        <v>1</v>
      </c>
      <c r="I124" s="261"/>
      <c r="J124" s="262">
        <f>ROUND(I124*H124,2)</f>
        <v>0</v>
      </c>
      <c r="K124" s="258" t="s">
        <v>21</v>
      </c>
      <c r="L124" s="263"/>
      <c r="M124" s="264" t="s">
        <v>21</v>
      </c>
      <c r="N124" s="293" t="s">
        <v>41</v>
      </c>
      <c r="O124" s="288"/>
      <c r="P124" s="289">
        <f>O124*H124</f>
        <v>0</v>
      </c>
      <c r="Q124" s="289">
        <v>0</v>
      </c>
      <c r="R124" s="289">
        <f>Q124*H124</f>
        <v>0</v>
      </c>
      <c r="S124" s="289">
        <v>0</v>
      </c>
      <c r="T124" s="290">
        <f>S124*H124</f>
        <v>0</v>
      </c>
      <c r="AR124" s="24" t="s">
        <v>153</v>
      </c>
      <c r="AT124" s="24" t="s">
        <v>222</v>
      </c>
      <c r="AU124" s="24" t="s">
        <v>80</v>
      </c>
      <c r="AY124" s="24" t="s">
        <v>139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24" t="s">
        <v>78</v>
      </c>
      <c r="BK124" s="232">
        <f>ROUND(I124*H124,2)</f>
        <v>0</v>
      </c>
      <c r="BL124" s="24" t="s">
        <v>146</v>
      </c>
      <c r="BM124" s="24" t="s">
        <v>262</v>
      </c>
    </row>
    <row r="125" s="1" customFormat="1" ht="6.96" customHeight="1">
      <c r="B125" s="67"/>
      <c r="C125" s="68"/>
      <c r="D125" s="68"/>
      <c r="E125" s="68"/>
      <c r="F125" s="68"/>
      <c r="G125" s="68"/>
      <c r="H125" s="68"/>
      <c r="I125" s="166"/>
      <c r="J125" s="68"/>
      <c r="K125" s="68"/>
      <c r="L125" s="72"/>
    </row>
  </sheetData>
  <sheetProtection sheet="1" autoFilter="0" formatColumns="0" formatRows="0" objects="1" scenarios="1" spinCount="100000" saltValue="UD2rL/CRKocJek+RNA0HEItk9WAudp4raxQbJAjpjd9w0tE6pcLUj1o/PpVviybZWlXTC7ca47ZQv4KVWmac7w==" hashValue="H0mbLqHOEWg7kvQfYpb+zXx2b+ebzC3kvkikL4oHEC8zQn15sWRNTTYCxdsIzQb6lh2vm/JYJBOMfPloK1a8JA==" algorithmName="SHA-512" password="CC35"/>
  <autoFilter ref="C83:K124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89</v>
      </c>
      <c r="G1" s="139" t="s">
        <v>90</v>
      </c>
      <c r="H1" s="139"/>
      <c r="I1" s="140"/>
      <c r="J1" s="139" t="s">
        <v>91</v>
      </c>
      <c r="K1" s="138" t="s">
        <v>92</v>
      </c>
      <c r="L1" s="139" t="s">
        <v>93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85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80</v>
      </c>
    </row>
    <row r="4" ht="36.96" customHeight="1">
      <c r="B4" s="28"/>
      <c r="C4" s="29"/>
      <c r="D4" s="30" t="s">
        <v>94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Hradec Králové ON - oprava (vnitřní omítky, osvětlení a dešťové svody)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95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634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29</v>
      </c>
      <c r="G12" s="47"/>
      <c r="H12" s="47"/>
      <c r="I12" s="146" t="s">
        <v>25</v>
      </c>
      <c r="J12" s="147" t="str">
        <f>'Rekapitulace stavby'!AN8</f>
        <v>8. 6. 2018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6" t="s">
        <v>30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36</v>
      </c>
      <c r="E27" s="47"/>
      <c r="F27" s="47"/>
      <c r="G27" s="47"/>
      <c r="H27" s="47"/>
      <c r="I27" s="144"/>
      <c r="J27" s="155">
        <f>ROUND(J89,2)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38</v>
      </c>
      <c r="G29" s="47"/>
      <c r="H29" s="47"/>
      <c r="I29" s="156" t="s">
        <v>37</v>
      </c>
      <c r="J29" s="52" t="s">
        <v>39</v>
      </c>
      <c r="K29" s="51"/>
    </row>
    <row r="30" s="1" customFormat="1" ht="14.4" customHeight="1">
      <c r="B30" s="46"/>
      <c r="C30" s="47"/>
      <c r="D30" s="55" t="s">
        <v>40</v>
      </c>
      <c r="E30" s="55" t="s">
        <v>41</v>
      </c>
      <c r="F30" s="157">
        <f>ROUND(SUM(BE89:BE132), 2)</f>
        <v>0</v>
      </c>
      <c r="G30" s="47"/>
      <c r="H30" s="47"/>
      <c r="I30" s="158">
        <v>0.20999999999999999</v>
      </c>
      <c r="J30" s="157">
        <f>ROUND(ROUND((SUM(BE89:BE132)), 2)*I30, 2)</f>
        <v>0</v>
      </c>
      <c r="K30" s="51"/>
    </row>
    <row r="31" s="1" customFormat="1" ht="14.4" customHeight="1">
      <c r="B31" s="46"/>
      <c r="C31" s="47"/>
      <c r="D31" s="47"/>
      <c r="E31" s="55" t="s">
        <v>42</v>
      </c>
      <c r="F31" s="157">
        <f>ROUND(SUM(BF89:BF132), 2)</f>
        <v>0</v>
      </c>
      <c r="G31" s="47"/>
      <c r="H31" s="47"/>
      <c r="I31" s="158">
        <v>0.14999999999999999</v>
      </c>
      <c r="J31" s="157">
        <f>ROUND(ROUND((SUM(BF89:BF132)),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43</v>
      </c>
      <c r="F32" s="157">
        <f>ROUND(SUM(BG89:BG132),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44</v>
      </c>
      <c r="F33" s="157">
        <f>ROUND(SUM(BH89:BH132),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57">
        <f>ROUND(SUM(BI89:BI132),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46</v>
      </c>
      <c r="E36" s="98"/>
      <c r="F36" s="98"/>
      <c r="G36" s="161" t="s">
        <v>47</v>
      </c>
      <c r="H36" s="162" t="s">
        <v>48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97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Hradec Králové ON - oprava (vnitřní omítky, osvětlení a dešťové svody)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95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Rozpočet_II.etapa - Rozpočet_II.etapa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6" t="s">
        <v>25</v>
      </c>
      <c r="J49" s="147" t="str">
        <f>IF(J12="","",J12)</f>
        <v>8. 6. 2018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98</v>
      </c>
      <c r="D54" s="159"/>
      <c r="E54" s="159"/>
      <c r="F54" s="159"/>
      <c r="G54" s="159"/>
      <c r="H54" s="159"/>
      <c r="I54" s="173"/>
      <c r="J54" s="174" t="s">
        <v>99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100</v>
      </c>
      <c r="D56" s="47"/>
      <c r="E56" s="47"/>
      <c r="F56" s="47"/>
      <c r="G56" s="47"/>
      <c r="H56" s="47"/>
      <c r="I56" s="144"/>
      <c r="J56" s="155">
        <f>J89</f>
        <v>0</v>
      </c>
      <c r="K56" s="51"/>
      <c r="AU56" s="24" t="s">
        <v>101</v>
      </c>
    </row>
    <row r="57" s="7" customFormat="1" ht="24.96" customHeight="1">
      <c r="B57" s="177"/>
      <c r="C57" s="178"/>
      <c r="D57" s="179" t="s">
        <v>635</v>
      </c>
      <c r="E57" s="180"/>
      <c r="F57" s="180"/>
      <c r="G57" s="180"/>
      <c r="H57" s="180"/>
      <c r="I57" s="181"/>
      <c r="J57" s="182">
        <f>J90</f>
        <v>0</v>
      </c>
      <c r="K57" s="183"/>
    </row>
    <row r="58" s="8" customFormat="1" ht="19.92" customHeight="1">
      <c r="B58" s="184"/>
      <c r="C58" s="185"/>
      <c r="D58" s="186" t="s">
        <v>636</v>
      </c>
      <c r="E58" s="187"/>
      <c r="F58" s="187"/>
      <c r="G58" s="187"/>
      <c r="H58" s="187"/>
      <c r="I58" s="188"/>
      <c r="J58" s="189">
        <f>J91</f>
        <v>0</v>
      </c>
      <c r="K58" s="190"/>
    </row>
    <row r="59" s="8" customFormat="1" ht="19.92" customHeight="1">
      <c r="B59" s="184"/>
      <c r="C59" s="185"/>
      <c r="D59" s="186" t="s">
        <v>637</v>
      </c>
      <c r="E59" s="187"/>
      <c r="F59" s="187"/>
      <c r="G59" s="187"/>
      <c r="H59" s="187"/>
      <c r="I59" s="188"/>
      <c r="J59" s="189">
        <f>J95</f>
        <v>0</v>
      </c>
      <c r="K59" s="190"/>
    </row>
    <row r="60" s="8" customFormat="1" ht="19.92" customHeight="1">
      <c r="B60" s="184"/>
      <c r="C60" s="185"/>
      <c r="D60" s="186" t="s">
        <v>638</v>
      </c>
      <c r="E60" s="187"/>
      <c r="F60" s="187"/>
      <c r="G60" s="187"/>
      <c r="H60" s="187"/>
      <c r="I60" s="188"/>
      <c r="J60" s="189">
        <f>J97</f>
        <v>0</v>
      </c>
      <c r="K60" s="190"/>
    </row>
    <row r="61" s="8" customFormat="1" ht="19.92" customHeight="1">
      <c r="B61" s="184"/>
      <c r="C61" s="185"/>
      <c r="D61" s="186" t="s">
        <v>639</v>
      </c>
      <c r="E61" s="187"/>
      <c r="F61" s="187"/>
      <c r="G61" s="187"/>
      <c r="H61" s="187"/>
      <c r="I61" s="188"/>
      <c r="J61" s="189">
        <f>J99</f>
        <v>0</v>
      </c>
      <c r="K61" s="190"/>
    </row>
    <row r="62" s="8" customFormat="1" ht="19.92" customHeight="1">
      <c r="B62" s="184"/>
      <c r="C62" s="185"/>
      <c r="D62" s="186" t="s">
        <v>640</v>
      </c>
      <c r="E62" s="187"/>
      <c r="F62" s="187"/>
      <c r="G62" s="187"/>
      <c r="H62" s="187"/>
      <c r="I62" s="188"/>
      <c r="J62" s="189">
        <f>J101</f>
        <v>0</v>
      </c>
      <c r="K62" s="190"/>
    </row>
    <row r="63" s="8" customFormat="1" ht="19.92" customHeight="1">
      <c r="B63" s="184"/>
      <c r="C63" s="185"/>
      <c r="D63" s="186" t="s">
        <v>641</v>
      </c>
      <c r="E63" s="187"/>
      <c r="F63" s="187"/>
      <c r="G63" s="187"/>
      <c r="H63" s="187"/>
      <c r="I63" s="188"/>
      <c r="J63" s="189">
        <f>J104</f>
        <v>0</v>
      </c>
      <c r="K63" s="190"/>
    </row>
    <row r="64" s="8" customFormat="1" ht="19.92" customHeight="1">
      <c r="B64" s="184"/>
      <c r="C64" s="185"/>
      <c r="D64" s="186" t="s">
        <v>642</v>
      </c>
      <c r="E64" s="187"/>
      <c r="F64" s="187"/>
      <c r="G64" s="187"/>
      <c r="H64" s="187"/>
      <c r="I64" s="188"/>
      <c r="J64" s="189">
        <f>J107</f>
        <v>0</v>
      </c>
      <c r="K64" s="190"/>
    </row>
    <row r="65" s="8" customFormat="1" ht="19.92" customHeight="1">
      <c r="B65" s="184"/>
      <c r="C65" s="185"/>
      <c r="D65" s="186" t="s">
        <v>643</v>
      </c>
      <c r="E65" s="187"/>
      <c r="F65" s="187"/>
      <c r="G65" s="187"/>
      <c r="H65" s="187"/>
      <c r="I65" s="188"/>
      <c r="J65" s="189">
        <f>J109</f>
        <v>0</v>
      </c>
      <c r="K65" s="190"/>
    </row>
    <row r="66" s="8" customFormat="1" ht="19.92" customHeight="1">
      <c r="B66" s="184"/>
      <c r="C66" s="185"/>
      <c r="D66" s="186" t="s">
        <v>644</v>
      </c>
      <c r="E66" s="187"/>
      <c r="F66" s="187"/>
      <c r="G66" s="187"/>
      <c r="H66" s="187"/>
      <c r="I66" s="188"/>
      <c r="J66" s="189">
        <f>J113</f>
        <v>0</v>
      </c>
      <c r="K66" s="190"/>
    </row>
    <row r="67" s="8" customFormat="1" ht="19.92" customHeight="1">
      <c r="B67" s="184"/>
      <c r="C67" s="185"/>
      <c r="D67" s="186" t="s">
        <v>645</v>
      </c>
      <c r="E67" s="187"/>
      <c r="F67" s="187"/>
      <c r="G67" s="187"/>
      <c r="H67" s="187"/>
      <c r="I67" s="188"/>
      <c r="J67" s="189">
        <f>J120</f>
        <v>0</v>
      </c>
      <c r="K67" s="190"/>
    </row>
    <row r="68" s="8" customFormat="1" ht="19.92" customHeight="1">
      <c r="B68" s="184"/>
      <c r="C68" s="185"/>
      <c r="D68" s="186" t="s">
        <v>646</v>
      </c>
      <c r="E68" s="187"/>
      <c r="F68" s="187"/>
      <c r="G68" s="187"/>
      <c r="H68" s="187"/>
      <c r="I68" s="188"/>
      <c r="J68" s="189">
        <f>J122</f>
        <v>0</v>
      </c>
      <c r="K68" s="190"/>
    </row>
    <row r="69" s="7" customFormat="1" ht="24.96" customHeight="1">
      <c r="B69" s="177"/>
      <c r="C69" s="178"/>
      <c r="D69" s="179" t="s">
        <v>116</v>
      </c>
      <c r="E69" s="180"/>
      <c r="F69" s="180"/>
      <c r="G69" s="180"/>
      <c r="H69" s="180"/>
      <c r="I69" s="181"/>
      <c r="J69" s="182">
        <f>J127</f>
        <v>0</v>
      </c>
      <c r="K69" s="183"/>
    </row>
    <row r="70" s="1" customFormat="1" ht="21.84" customHeight="1">
      <c r="B70" s="46"/>
      <c r="C70" s="47"/>
      <c r="D70" s="47"/>
      <c r="E70" s="47"/>
      <c r="F70" s="47"/>
      <c r="G70" s="47"/>
      <c r="H70" s="47"/>
      <c r="I70" s="144"/>
      <c r="J70" s="47"/>
      <c r="K70" s="51"/>
    </row>
    <row r="71" s="1" customFormat="1" ht="6.96" customHeight="1">
      <c r="B71" s="67"/>
      <c r="C71" s="68"/>
      <c r="D71" s="68"/>
      <c r="E71" s="68"/>
      <c r="F71" s="68"/>
      <c r="G71" s="68"/>
      <c r="H71" s="68"/>
      <c r="I71" s="166"/>
      <c r="J71" s="68"/>
      <c r="K71" s="69"/>
    </row>
    <row r="75" s="1" customFormat="1" ht="6.96" customHeight="1">
      <c r="B75" s="70"/>
      <c r="C75" s="71"/>
      <c r="D75" s="71"/>
      <c r="E75" s="71"/>
      <c r="F75" s="71"/>
      <c r="G75" s="71"/>
      <c r="H75" s="71"/>
      <c r="I75" s="169"/>
      <c r="J75" s="71"/>
      <c r="K75" s="71"/>
      <c r="L75" s="72"/>
    </row>
    <row r="76" s="1" customFormat="1" ht="36.96" customHeight="1">
      <c r="B76" s="46"/>
      <c r="C76" s="73" t="s">
        <v>123</v>
      </c>
      <c r="D76" s="74"/>
      <c r="E76" s="74"/>
      <c r="F76" s="74"/>
      <c r="G76" s="74"/>
      <c r="H76" s="74"/>
      <c r="I76" s="191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191"/>
      <c r="J77" s="74"/>
      <c r="K77" s="74"/>
      <c r="L77" s="72"/>
    </row>
    <row r="78" s="1" customFormat="1" ht="14.4" customHeight="1">
      <c r="B78" s="46"/>
      <c r="C78" s="76" t="s">
        <v>18</v>
      </c>
      <c r="D78" s="74"/>
      <c r="E78" s="74"/>
      <c r="F78" s="74"/>
      <c r="G78" s="74"/>
      <c r="H78" s="74"/>
      <c r="I78" s="191"/>
      <c r="J78" s="74"/>
      <c r="K78" s="74"/>
      <c r="L78" s="72"/>
    </row>
    <row r="79" s="1" customFormat="1" ht="16.5" customHeight="1">
      <c r="B79" s="46"/>
      <c r="C79" s="74"/>
      <c r="D79" s="74"/>
      <c r="E79" s="192" t="str">
        <f>E7</f>
        <v>Hradec Králové ON - oprava (vnitřní omítky, osvětlení a dešťové svody)</v>
      </c>
      <c r="F79" s="76"/>
      <c r="G79" s="76"/>
      <c r="H79" s="76"/>
      <c r="I79" s="191"/>
      <c r="J79" s="74"/>
      <c r="K79" s="74"/>
      <c r="L79" s="72"/>
    </row>
    <row r="80" s="1" customFormat="1" ht="14.4" customHeight="1">
      <c r="B80" s="46"/>
      <c r="C80" s="76" t="s">
        <v>95</v>
      </c>
      <c r="D80" s="74"/>
      <c r="E80" s="74"/>
      <c r="F80" s="74"/>
      <c r="G80" s="74"/>
      <c r="H80" s="74"/>
      <c r="I80" s="191"/>
      <c r="J80" s="74"/>
      <c r="K80" s="74"/>
      <c r="L80" s="72"/>
    </row>
    <row r="81" s="1" customFormat="1" ht="17.25" customHeight="1">
      <c r="B81" s="46"/>
      <c r="C81" s="74"/>
      <c r="D81" s="74"/>
      <c r="E81" s="82" t="str">
        <f>E9</f>
        <v>Rozpočet_II.etapa - Rozpočet_II.etapa</v>
      </c>
      <c r="F81" s="74"/>
      <c r="G81" s="74"/>
      <c r="H81" s="74"/>
      <c r="I81" s="191"/>
      <c r="J81" s="74"/>
      <c r="K81" s="74"/>
      <c r="L81" s="72"/>
    </row>
    <row r="82" s="1" customFormat="1" ht="6.96" customHeight="1">
      <c r="B82" s="46"/>
      <c r="C82" s="74"/>
      <c r="D82" s="74"/>
      <c r="E82" s="74"/>
      <c r="F82" s="74"/>
      <c r="G82" s="74"/>
      <c r="H82" s="74"/>
      <c r="I82" s="191"/>
      <c r="J82" s="74"/>
      <c r="K82" s="74"/>
      <c r="L82" s="72"/>
    </row>
    <row r="83" s="1" customFormat="1" ht="18" customHeight="1">
      <c r="B83" s="46"/>
      <c r="C83" s="76" t="s">
        <v>23</v>
      </c>
      <c r="D83" s="74"/>
      <c r="E83" s="74"/>
      <c r="F83" s="193" t="str">
        <f>F12</f>
        <v xml:space="preserve"> </v>
      </c>
      <c r="G83" s="74"/>
      <c r="H83" s="74"/>
      <c r="I83" s="194" t="s">
        <v>25</v>
      </c>
      <c r="J83" s="85" t="str">
        <f>IF(J12="","",J12)</f>
        <v>8. 6. 2018</v>
      </c>
      <c r="K83" s="74"/>
      <c r="L83" s="72"/>
    </row>
    <row r="84" s="1" customFormat="1" ht="6.96" customHeight="1">
      <c r="B84" s="46"/>
      <c r="C84" s="74"/>
      <c r="D84" s="74"/>
      <c r="E84" s="74"/>
      <c r="F84" s="74"/>
      <c r="G84" s="74"/>
      <c r="H84" s="74"/>
      <c r="I84" s="191"/>
      <c r="J84" s="74"/>
      <c r="K84" s="74"/>
      <c r="L84" s="72"/>
    </row>
    <row r="85" s="1" customFormat="1">
      <c r="B85" s="46"/>
      <c r="C85" s="76" t="s">
        <v>27</v>
      </c>
      <c r="D85" s="74"/>
      <c r="E85" s="74"/>
      <c r="F85" s="193" t="str">
        <f>E15</f>
        <v xml:space="preserve"> </v>
      </c>
      <c r="G85" s="74"/>
      <c r="H85" s="74"/>
      <c r="I85" s="194" t="s">
        <v>33</v>
      </c>
      <c r="J85" s="193" t="str">
        <f>E21</f>
        <v xml:space="preserve"> </v>
      </c>
      <c r="K85" s="74"/>
      <c r="L85" s="72"/>
    </row>
    <row r="86" s="1" customFormat="1" ht="14.4" customHeight="1">
      <c r="B86" s="46"/>
      <c r="C86" s="76" t="s">
        <v>31</v>
      </c>
      <c r="D86" s="74"/>
      <c r="E86" s="74"/>
      <c r="F86" s="193" t="str">
        <f>IF(E18="","",E18)</f>
        <v/>
      </c>
      <c r="G86" s="74"/>
      <c r="H86" s="74"/>
      <c r="I86" s="191"/>
      <c r="J86" s="74"/>
      <c r="K86" s="74"/>
      <c r="L86" s="72"/>
    </row>
    <row r="87" s="1" customFormat="1" ht="10.32" customHeight="1">
      <c r="B87" s="46"/>
      <c r="C87" s="74"/>
      <c r="D87" s="74"/>
      <c r="E87" s="74"/>
      <c r="F87" s="74"/>
      <c r="G87" s="74"/>
      <c r="H87" s="74"/>
      <c r="I87" s="191"/>
      <c r="J87" s="74"/>
      <c r="K87" s="74"/>
      <c r="L87" s="72"/>
    </row>
    <row r="88" s="9" customFormat="1" ht="29.28" customHeight="1">
      <c r="B88" s="195"/>
      <c r="C88" s="196" t="s">
        <v>124</v>
      </c>
      <c r="D88" s="197" t="s">
        <v>55</v>
      </c>
      <c r="E88" s="197" t="s">
        <v>51</v>
      </c>
      <c r="F88" s="197" t="s">
        <v>125</v>
      </c>
      <c r="G88" s="197" t="s">
        <v>126</v>
      </c>
      <c r="H88" s="197" t="s">
        <v>127</v>
      </c>
      <c r="I88" s="198" t="s">
        <v>128</v>
      </c>
      <c r="J88" s="197" t="s">
        <v>99</v>
      </c>
      <c r="K88" s="199" t="s">
        <v>129</v>
      </c>
      <c r="L88" s="200"/>
      <c r="M88" s="102" t="s">
        <v>130</v>
      </c>
      <c r="N88" s="103" t="s">
        <v>40</v>
      </c>
      <c r="O88" s="103" t="s">
        <v>131</v>
      </c>
      <c r="P88" s="103" t="s">
        <v>132</v>
      </c>
      <c r="Q88" s="103" t="s">
        <v>133</v>
      </c>
      <c r="R88" s="103" t="s">
        <v>134</v>
      </c>
      <c r="S88" s="103" t="s">
        <v>135</v>
      </c>
      <c r="T88" s="104" t="s">
        <v>136</v>
      </c>
    </row>
    <row r="89" s="1" customFormat="1" ht="29.28" customHeight="1">
      <c r="B89" s="46"/>
      <c r="C89" s="108" t="s">
        <v>100</v>
      </c>
      <c r="D89" s="74"/>
      <c r="E89" s="74"/>
      <c r="F89" s="74"/>
      <c r="G89" s="74"/>
      <c r="H89" s="74"/>
      <c r="I89" s="191"/>
      <c r="J89" s="201">
        <f>BK89</f>
        <v>0</v>
      </c>
      <c r="K89" s="74"/>
      <c r="L89" s="72"/>
      <c r="M89" s="105"/>
      <c r="N89" s="106"/>
      <c r="O89" s="106"/>
      <c r="P89" s="202">
        <f>P90+P127</f>
        <v>0</v>
      </c>
      <c r="Q89" s="106"/>
      <c r="R89" s="202">
        <f>R90+R127</f>
        <v>0</v>
      </c>
      <c r="S89" s="106"/>
      <c r="T89" s="203">
        <f>T90+T127</f>
        <v>0</v>
      </c>
      <c r="AT89" s="24" t="s">
        <v>69</v>
      </c>
      <c r="AU89" s="24" t="s">
        <v>101</v>
      </c>
      <c r="BK89" s="204">
        <f>BK90+BK127</f>
        <v>0</v>
      </c>
    </row>
    <row r="90" s="10" customFormat="1" ht="37.44" customHeight="1">
      <c r="B90" s="205"/>
      <c r="C90" s="206"/>
      <c r="D90" s="207" t="s">
        <v>69</v>
      </c>
      <c r="E90" s="208" t="s">
        <v>647</v>
      </c>
      <c r="F90" s="208" t="s">
        <v>648</v>
      </c>
      <c r="G90" s="206"/>
      <c r="H90" s="206"/>
      <c r="I90" s="209"/>
      <c r="J90" s="210">
        <f>BK90</f>
        <v>0</v>
      </c>
      <c r="K90" s="206"/>
      <c r="L90" s="211"/>
      <c r="M90" s="212"/>
      <c r="N90" s="213"/>
      <c r="O90" s="213"/>
      <c r="P90" s="214">
        <f>P91+P95+P97+P99+P101+P104+P107+P109+P113+P120+P122</f>
        <v>0</v>
      </c>
      <c r="Q90" s="213"/>
      <c r="R90" s="214">
        <f>R91+R95+R97+R99+R101+R104+R107+R109+R113+R120+R122</f>
        <v>0</v>
      </c>
      <c r="S90" s="213"/>
      <c r="T90" s="215">
        <f>T91+T95+T97+T99+T101+T104+T107+T109+T113+T120+T122</f>
        <v>0</v>
      </c>
      <c r="AR90" s="216" t="s">
        <v>78</v>
      </c>
      <c r="AT90" s="217" t="s">
        <v>69</v>
      </c>
      <c r="AU90" s="217" t="s">
        <v>70</v>
      </c>
      <c r="AY90" s="216" t="s">
        <v>139</v>
      </c>
      <c r="BK90" s="218">
        <f>BK91+BK95+BK97+BK99+BK101+BK104+BK107+BK109+BK113+BK120+BK122</f>
        <v>0</v>
      </c>
    </row>
    <row r="91" s="10" customFormat="1" ht="19.92" customHeight="1">
      <c r="B91" s="205"/>
      <c r="C91" s="206"/>
      <c r="D91" s="207" t="s">
        <v>69</v>
      </c>
      <c r="E91" s="219" t="s">
        <v>570</v>
      </c>
      <c r="F91" s="219" t="s">
        <v>649</v>
      </c>
      <c r="G91" s="206"/>
      <c r="H91" s="206"/>
      <c r="I91" s="209"/>
      <c r="J91" s="220">
        <f>BK91</f>
        <v>0</v>
      </c>
      <c r="K91" s="206"/>
      <c r="L91" s="211"/>
      <c r="M91" s="212"/>
      <c r="N91" s="213"/>
      <c r="O91" s="213"/>
      <c r="P91" s="214">
        <f>SUM(P92:P94)</f>
        <v>0</v>
      </c>
      <c r="Q91" s="213"/>
      <c r="R91" s="214">
        <f>SUM(R92:R94)</f>
        <v>0</v>
      </c>
      <c r="S91" s="213"/>
      <c r="T91" s="215">
        <f>SUM(T92:T94)</f>
        <v>0</v>
      </c>
      <c r="AR91" s="216" t="s">
        <v>78</v>
      </c>
      <c r="AT91" s="217" t="s">
        <v>69</v>
      </c>
      <c r="AU91" s="217" t="s">
        <v>78</v>
      </c>
      <c r="AY91" s="216" t="s">
        <v>139</v>
      </c>
      <c r="BK91" s="218">
        <f>SUM(BK92:BK94)</f>
        <v>0</v>
      </c>
    </row>
    <row r="92" s="1" customFormat="1" ht="16.5" customHeight="1">
      <c r="B92" s="46"/>
      <c r="C92" s="221" t="s">
        <v>78</v>
      </c>
      <c r="D92" s="221" t="s">
        <v>142</v>
      </c>
      <c r="E92" s="222" t="s">
        <v>650</v>
      </c>
      <c r="F92" s="223" t="s">
        <v>651</v>
      </c>
      <c r="G92" s="224" t="s">
        <v>277</v>
      </c>
      <c r="H92" s="225">
        <v>550</v>
      </c>
      <c r="I92" s="226"/>
      <c r="J92" s="227">
        <f>ROUND(I92*H92,2)</f>
        <v>0</v>
      </c>
      <c r="K92" s="223" t="s">
        <v>21</v>
      </c>
      <c r="L92" s="72"/>
      <c r="M92" s="228" t="s">
        <v>21</v>
      </c>
      <c r="N92" s="229" t="s">
        <v>41</v>
      </c>
      <c r="O92" s="47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4" t="s">
        <v>146</v>
      </c>
      <c r="AT92" s="24" t="s">
        <v>142</v>
      </c>
      <c r="AU92" s="24" t="s">
        <v>80</v>
      </c>
      <c r="AY92" s="24" t="s">
        <v>139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4" t="s">
        <v>78</v>
      </c>
      <c r="BK92" s="232">
        <f>ROUND(I92*H92,2)</f>
        <v>0</v>
      </c>
      <c r="BL92" s="24" t="s">
        <v>146</v>
      </c>
      <c r="BM92" s="24" t="s">
        <v>80</v>
      </c>
    </row>
    <row r="93" s="1" customFormat="1" ht="16.5" customHeight="1">
      <c r="B93" s="46"/>
      <c r="C93" s="221" t="s">
        <v>80</v>
      </c>
      <c r="D93" s="221" t="s">
        <v>142</v>
      </c>
      <c r="E93" s="222" t="s">
        <v>652</v>
      </c>
      <c r="F93" s="223" t="s">
        <v>653</v>
      </c>
      <c r="G93" s="224" t="s">
        <v>277</v>
      </c>
      <c r="H93" s="225">
        <v>515</v>
      </c>
      <c r="I93" s="226"/>
      <c r="J93" s="227">
        <f>ROUND(I93*H93,2)</f>
        <v>0</v>
      </c>
      <c r="K93" s="223" t="s">
        <v>21</v>
      </c>
      <c r="L93" s="72"/>
      <c r="M93" s="228" t="s">
        <v>21</v>
      </c>
      <c r="N93" s="229" t="s">
        <v>41</v>
      </c>
      <c r="O93" s="47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4" t="s">
        <v>146</v>
      </c>
      <c r="AT93" s="24" t="s">
        <v>142</v>
      </c>
      <c r="AU93" s="24" t="s">
        <v>80</v>
      </c>
      <c r="AY93" s="24" t="s">
        <v>139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4" t="s">
        <v>78</v>
      </c>
      <c r="BK93" s="232">
        <f>ROUND(I93*H93,2)</f>
        <v>0</v>
      </c>
      <c r="BL93" s="24" t="s">
        <v>146</v>
      </c>
      <c r="BM93" s="24" t="s">
        <v>146</v>
      </c>
    </row>
    <row r="94" s="1" customFormat="1" ht="16.5" customHeight="1">
      <c r="B94" s="46"/>
      <c r="C94" s="221" t="s">
        <v>149</v>
      </c>
      <c r="D94" s="221" t="s">
        <v>142</v>
      </c>
      <c r="E94" s="222" t="s">
        <v>654</v>
      </c>
      <c r="F94" s="223" t="s">
        <v>655</v>
      </c>
      <c r="G94" s="224" t="s">
        <v>277</v>
      </c>
      <c r="H94" s="225">
        <v>150</v>
      </c>
      <c r="I94" s="226"/>
      <c r="J94" s="227">
        <f>ROUND(I94*H94,2)</f>
        <v>0</v>
      </c>
      <c r="K94" s="223" t="s">
        <v>21</v>
      </c>
      <c r="L94" s="72"/>
      <c r="M94" s="228" t="s">
        <v>21</v>
      </c>
      <c r="N94" s="229" t="s">
        <v>41</v>
      </c>
      <c r="O94" s="47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4" t="s">
        <v>146</v>
      </c>
      <c r="AT94" s="24" t="s">
        <v>142</v>
      </c>
      <c r="AU94" s="24" t="s">
        <v>80</v>
      </c>
      <c r="AY94" s="24" t="s">
        <v>139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4" t="s">
        <v>78</v>
      </c>
      <c r="BK94" s="232">
        <f>ROUND(I94*H94,2)</f>
        <v>0</v>
      </c>
      <c r="BL94" s="24" t="s">
        <v>146</v>
      </c>
      <c r="BM94" s="24" t="s">
        <v>140</v>
      </c>
    </row>
    <row r="95" s="10" customFormat="1" ht="29.88" customHeight="1">
      <c r="B95" s="205"/>
      <c r="C95" s="206"/>
      <c r="D95" s="207" t="s">
        <v>69</v>
      </c>
      <c r="E95" s="219" t="s">
        <v>585</v>
      </c>
      <c r="F95" s="219" t="s">
        <v>656</v>
      </c>
      <c r="G95" s="206"/>
      <c r="H95" s="206"/>
      <c r="I95" s="209"/>
      <c r="J95" s="220">
        <f>BK95</f>
        <v>0</v>
      </c>
      <c r="K95" s="206"/>
      <c r="L95" s="211"/>
      <c r="M95" s="212"/>
      <c r="N95" s="213"/>
      <c r="O95" s="213"/>
      <c r="P95" s="214">
        <f>P96</f>
        <v>0</v>
      </c>
      <c r="Q95" s="213"/>
      <c r="R95" s="214">
        <f>R96</f>
        <v>0</v>
      </c>
      <c r="S95" s="213"/>
      <c r="T95" s="215">
        <f>T96</f>
        <v>0</v>
      </c>
      <c r="AR95" s="216" t="s">
        <v>78</v>
      </c>
      <c r="AT95" s="217" t="s">
        <v>69</v>
      </c>
      <c r="AU95" s="217" t="s">
        <v>78</v>
      </c>
      <c r="AY95" s="216" t="s">
        <v>139</v>
      </c>
      <c r="BK95" s="218">
        <f>BK96</f>
        <v>0</v>
      </c>
    </row>
    <row r="96" s="1" customFormat="1" ht="16.5" customHeight="1">
      <c r="B96" s="46"/>
      <c r="C96" s="221" t="s">
        <v>146</v>
      </c>
      <c r="D96" s="221" t="s">
        <v>142</v>
      </c>
      <c r="E96" s="222" t="s">
        <v>657</v>
      </c>
      <c r="F96" s="223" t="s">
        <v>566</v>
      </c>
      <c r="G96" s="224" t="s">
        <v>277</v>
      </c>
      <c r="H96" s="225">
        <v>220</v>
      </c>
      <c r="I96" s="226"/>
      <c r="J96" s="227">
        <f>ROUND(I96*H96,2)</f>
        <v>0</v>
      </c>
      <c r="K96" s="223" t="s">
        <v>21</v>
      </c>
      <c r="L96" s="72"/>
      <c r="M96" s="228" t="s">
        <v>21</v>
      </c>
      <c r="N96" s="229" t="s">
        <v>41</v>
      </c>
      <c r="O96" s="47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4" t="s">
        <v>146</v>
      </c>
      <c r="AT96" s="24" t="s">
        <v>142</v>
      </c>
      <c r="AU96" s="24" t="s">
        <v>80</v>
      </c>
      <c r="AY96" s="24" t="s">
        <v>139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4" t="s">
        <v>78</v>
      </c>
      <c r="BK96" s="232">
        <f>ROUND(I96*H96,2)</f>
        <v>0</v>
      </c>
      <c r="BL96" s="24" t="s">
        <v>146</v>
      </c>
      <c r="BM96" s="24" t="s">
        <v>153</v>
      </c>
    </row>
    <row r="97" s="10" customFormat="1" ht="29.88" customHeight="1">
      <c r="B97" s="205"/>
      <c r="C97" s="206"/>
      <c r="D97" s="207" t="s">
        <v>69</v>
      </c>
      <c r="E97" s="219" t="s">
        <v>592</v>
      </c>
      <c r="F97" s="219" t="s">
        <v>658</v>
      </c>
      <c r="G97" s="206"/>
      <c r="H97" s="206"/>
      <c r="I97" s="209"/>
      <c r="J97" s="220">
        <f>BK97</f>
        <v>0</v>
      </c>
      <c r="K97" s="206"/>
      <c r="L97" s="211"/>
      <c r="M97" s="212"/>
      <c r="N97" s="213"/>
      <c r="O97" s="213"/>
      <c r="P97" s="214">
        <f>P98</f>
        <v>0</v>
      </c>
      <c r="Q97" s="213"/>
      <c r="R97" s="214">
        <f>R98</f>
        <v>0</v>
      </c>
      <c r="S97" s="213"/>
      <c r="T97" s="215">
        <f>T98</f>
        <v>0</v>
      </c>
      <c r="AR97" s="216" t="s">
        <v>78</v>
      </c>
      <c r="AT97" s="217" t="s">
        <v>69</v>
      </c>
      <c r="AU97" s="217" t="s">
        <v>78</v>
      </c>
      <c r="AY97" s="216" t="s">
        <v>139</v>
      </c>
      <c r="BK97" s="218">
        <f>BK98</f>
        <v>0</v>
      </c>
    </row>
    <row r="98" s="1" customFormat="1" ht="16.5" customHeight="1">
      <c r="B98" s="46"/>
      <c r="C98" s="221" t="s">
        <v>154</v>
      </c>
      <c r="D98" s="221" t="s">
        <v>142</v>
      </c>
      <c r="E98" s="222" t="s">
        <v>659</v>
      </c>
      <c r="F98" s="223" t="s">
        <v>568</v>
      </c>
      <c r="G98" s="224" t="s">
        <v>569</v>
      </c>
      <c r="H98" s="225">
        <v>55</v>
      </c>
      <c r="I98" s="226"/>
      <c r="J98" s="227">
        <f>ROUND(I98*H98,2)</f>
        <v>0</v>
      </c>
      <c r="K98" s="223" t="s">
        <v>21</v>
      </c>
      <c r="L98" s="72"/>
      <c r="M98" s="228" t="s">
        <v>21</v>
      </c>
      <c r="N98" s="229" t="s">
        <v>41</v>
      </c>
      <c r="O98" s="47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4" t="s">
        <v>146</v>
      </c>
      <c r="AT98" s="24" t="s">
        <v>142</v>
      </c>
      <c r="AU98" s="24" t="s">
        <v>80</v>
      </c>
      <c r="AY98" s="24" t="s">
        <v>139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4" t="s">
        <v>78</v>
      </c>
      <c r="BK98" s="232">
        <f>ROUND(I98*H98,2)</f>
        <v>0</v>
      </c>
      <c r="BL98" s="24" t="s">
        <v>146</v>
      </c>
      <c r="BM98" s="24" t="s">
        <v>157</v>
      </c>
    </row>
    <row r="99" s="10" customFormat="1" ht="29.88" customHeight="1">
      <c r="B99" s="205"/>
      <c r="C99" s="206"/>
      <c r="D99" s="207" t="s">
        <v>69</v>
      </c>
      <c r="E99" s="219" t="s">
        <v>598</v>
      </c>
      <c r="F99" s="219" t="s">
        <v>571</v>
      </c>
      <c r="G99" s="206"/>
      <c r="H99" s="206"/>
      <c r="I99" s="209"/>
      <c r="J99" s="220">
        <f>BK99</f>
        <v>0</v>
      </c>
      <c r="K99" s="206"/>
      <c r="L99" s="211"/>
      <c r="M99" s="212"/>
      <c r="N99" s="213"/>
      <c r="O99" s="213"/>
      <c r="P99" s="214">
        <f>P100</f>
        <v>0</v>
      </c>
      <c r="Q99" s="213"/>
      <c r="R99" s="214">
        <f>R100</f>
        <v>0</v>
      </c>
      <c r="S99" s="213"/>
      <c r="T99" s="215">
        <f>T100</f>
        <v>0</v>
      </c>
      <c r="AR99" s="216" t="s">
        <v>78</v>
      </c>
      <c r="AT99" s="217" t="s">
        <v>69</v>
      </c>
      <c r="AU99" s="217" t="s">
        <v>78</v>
      </c>
      <c r="AY99" s="216" t="s">
        <v>139</v>
      </c>
      <c r="BK99" s="218">
        <f>BK100</f>
        <v>0</v>
      </c>
    </row>
    <row r="100" s="1" customFormat="1" ht="16.5" customHeight="1">
      <c r="B100" s="46"/>
      <c r="C100" s="221" t="s">
        <v>140</v>
      </c>
      <c r="D100" s="221" t="s">
        <v>142</v>
      </c>
      <c r="E100" s="222" t="s">
        <v>660</v>
      </c>
      <c r="F100" s="223" t="s">
        <v>576</v>
      </c>
      <c r="G100" s="224" t="s">
        <v>569</v>
      </c>
      <c r="H100" s="225">
        <v>92</v>
      </c>
      <c r="I100" s="226"/>
      <c r="J100" s="227">
        <f>ROUND(I100*H100,2)</f>
        <v>0</v>
      </c>
      <c r="K100" s="223" t="s">
        <v>21</v>
      </c>
      <c r="L100" s="72"/>
      <c r="M100" s="228" t="s">
        <v>21</v>
      </c>
      <c r="N100" s="229" t="s">
        <v>41</v>
      </c>
      <c r="O100" s="47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4" t="s">
        <v>146</v>
      </c>
      <c r="AT100" s="24" t="s">
        <v>142</v>
      </c>
      <c r="AU100" s="24" t="s">
        <v>80</v>
      </c>
      <c r="AY100" s="24" t="s">
        <v>139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4" t="s">
        <v>78</v>
      </c>
      <c r="BK100" s="232">
        <f>ROUND(I100*H100,2)</f>
        <v>0</v>
      </c>
      <c r="BL100" s="24" t="s">
        <v>146</v>
      </c>
      <c r="BM100" s="24" t="s">
        <v>161</v>
      </c>
    </row>
    <row r="101" s="10" customFormat="1" ht="29.88" customHeight="1">
      <c r="B101" s="205"/>
      <c r="C101" s="206"/>
      <c r="D101" s="207" t="s">
        <v>69</v>
      </c>
      <c r="E101" s="219" t="s">
        <v>612</v>
      </c>
      <c r="F101" s="219" t="s">
        <v>661</v>
      </c>
      <c r="G101" s="206"/>
      <c r="H101" s="206"/>
      <c r="I101" s="209"/>
      <c r="J101" s="220">
        <f>BK101</f>
        <v>0</v>
      </c>
      <c r="K101" s="206"/>
      <c r="L101" s="211"/>
      <c r="M101" s="212"/>
      <c r="N101" s="213"/>
      <c r="O101" s="213"/>
      <c r="P101" s="214">
        <f>SUM(P102:P103)</f>
        <v>0</v>
      </c>
      <c r="Q101" s="213"/>
      <c r="R101" s="214">
        <f>SUM(R102:R103)</f>
        <v>0</v>
      </c>
      <c r="S101" s="213"/>
      <c r="T101" s="215">
        <f>SUM(T102:T103)</f>
        <v>0</v>
      </c>
      <c r="AR101" s="216" t="s">
        <v>78</v>
      </c>
      <c r="AT101" s="217" t="s">
        <v>69</v>
      </c>
      <c r="AU101" s="217" t="s">
        <v>78</v>
      </c>
      <c r="AY101" s="216" t="s">
        <v>139</v>
      </c>
      <c r="BK101" s="218">
        <f>SUM(BK102:BK103)</f>
        <v>0</v>
      </c>
    </row>
    <row r="102" s="1" customFormat="1" ht="16.5" customHeight="1">
      <c r="B102" s="46"/>
      <c r="C102" s="221" t="s">
        <v>170</v>
      </c>
      <c r="D102" s="221" t="s">
        <v>142</v>
      </c>
      <c r="E102" s="222" t="s">
        <v>662</v>
      </c>
      <c r="F102" s="223" t="s">
        <v>580</v>
      </c>
      <c r="G102" s="224" t="s">
        <v>569</v>
      </c>
      <c r="H102" s="225">
        <v>2</v>
      </c>
      <c r="I102" s="226"/>
      <c r="J102" s="227">
        <f>ROUND(I102*H102,2)</f>
        <v>0</v>
      </c>
      <c r="K102" s="223" t="s">
        <v>21</v>
      </c>
      <c r="L102" s="72"/>
      <c r="M102" s="228" t="s">
        <v>21</v>
      </c>
      <c r="N102" s="229" t="s">
        <v>41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146</v>
      </c>
      <c r="AT102" s="24" t="s">
        <v>142</v>
      </c>
      <c r="AU102" s="24" t="s">
        <v>80</v>
      </c>
      <c r="AY102" s="24" t="s">
        <v>139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78</v>
      </c>
      <c r="BK102" s="232">
        <f>ROUND(I102*H102,2)</f>
        <v>0</v>
      </c>
      <c r="BL102" s="24" t="s">
        <v>146</v>
      </c>
      <c r="BM102" s="24" t="s">
        <v>173</v>
      </c>
    </row>
    <row r="103" s="1" customFormat="1" ht="16.5" customHeight="1">
      <c r="B103" s="46"/>
      <c r="C103" s="221" t="s">
        <v>153</v>
      </c>
      <c r="D103" s="221" t="s">
        <v>142</v>
      </c>
      <c r="E103" s="222" t="s">
        <v>663</v>
      </c>
      <c r="F103" s="223" t="s">
        <v>584</v>
      </c>
      <c r="G103" s="224" t="s">
        <v>569</v>
      </c>
      <c r="H103" s="225">
        <v>300</v>
      </c>
      <c r="I103" s="226"/>
      <c r="J103" s="227">
        <f>ROUND(I103*H103,2)</f>
        <v>0</v>
      </c>
      <c r="K103" s="223" t="s">
        <v>21</v>
      </c>
      <c r="L103" s="72"/>
      <c r="M103" s="228" t="s">
        <v>21</v>
      </c>
      <c r="N103" s="229" t="s">
        <v>41</v>
      </c>
      <c r="O103" s="47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AR103" s="24" t="s">
        <v>146</v>
      </c>
      <c r="AT103" s="24" t="s">
        <v>142</v>
      </c>
      <c r="AU103" s="24" t="s">
        <v>80</v>
      </c>
      <c r="AY103" s="24" t="s">
        <v>139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4" t="s">
        <v>78</v>
      </c>
      <c r="BK103" s="232">
        <f>ROUND(I103*H103,2)</f>
        <v>0</v>
      </c>
      <c r="BL103" s="24" t="s">
        <v>146</v>
      </c>
      <c r="BM103" s="24" t="s">
        <v>180</v>
      </c>
    </row>
    <row r="104" s="10" customFormat="1" ht="29.88" customHeight="1">
      <c r="B104" s="205"/>
      <c r="C104" s="206"/>
      <c r="D104" s="207" t="s">
        <v>69</v>
      </c>
      <c r="E104" s="219" t="s">
        <v>622</v>
      </c>
      <c r="F104" s="219" t="s">
        <v>586</v>
      </c>
      <c r="G104" s="206"/>
      <c r="H104" s="206"/>
      <c r="I104" s="209"/>
      <c r="J104" s="220">
        <f>BK104</f>
        <v>0</v>
      </c>
      <c r="K104" s="206"/>
      <c r="L104" s="211"/>
      <c r="M104" s="212"/>
      <c r="N104" s="213"/>
      <c r="O104" s="213"/>
      <c r="P104" s="214">
        <f>SUM(P105:P106)</f>
        <v>0</v>
      </c>
      <c r="Q104" s="213"/>
      <c r="R104" s="214">
        <f>SUM(R105:R106)</f>
        <v>0</v>
      </c>
      <c r="S104" s="213"/>
      <c r="T104" s="215">
        <f>SUM(T105:T106)</f>
        <v>0</v>
      </c>
      <c r="AR104" s="216" t="s">
        <v>78</v>
      </c>
      <c r="AT104" s="217" t="s">
        <v>69</v>
      </c>
      <c r="AU104" s="217" t="s">
        <v>78</v>
      </c>
      <c r="AY104" s="216" t="s">
        <v>139</v>
      </c>
      <c r="BK104" s="218">
        <f>SUM(BK105:BK106)</f>
        <v>0</v>
      </c>
    </row>
    <row r="105" s="1" customFormat="1" ht="16.5" customHeight="1">
      <c r="B105" s="46"/>
      <c r="C105" s="221" t="s">
        <v>176</v>
      </c>
      <c r="D105" s="221" t="s">
        <v>142</v>
      </c>
      <c r="E105" s="222" t="s">
        <v>664</v>
      </c>
      <c r="F105" s="223" t="s">
        <v>665</v>
      </c>
      <c r="G105" s="224" t="s">
        <v>589</v>
      </c>
      <c r="H105" s="225">
        <v>1</v>
      </c>
      <c r="I105" s="226"/>
      <c r="J105" s="227">
        <f>ROUND(I105*H105,2)</f>
        <v>0</v>
      </c>
      <c r="K105" s="223" t="s">
        <v>21</v>
      </c>
      <c r="L105" s="72"/>
      <c r="M105" s="228" t="s">
        <v>21</v>
      </c>
      <c r="N105" s="229" t="s">
        <v>41</v>
      </c>
      <c r="O105" s="47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4" t="s">
        <v>146</v>
      </c>
      <c r="AT105" s="24" t="s">
        <v>142</v>
      </c>
      <c r="AU105" s="24" t="s">
        <v>80</v>
      </c>
      <c r="AY105" s="24" t="s">
        <v>139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4" t="s">
        <v>78</v>
      </c>
      <c r="BK105" s="232">
        <f>ROUND(I105*H105,2)</f>
        <v>0</v>
      </c>
      <c r="BL105" s="24" t="s">
        <v>146</v>
      </c>
      <c r="BM105" s="24" t="s">
        <v>185</v>
      </c>
    </row>
    <row r="106" s="1" customFormat="1" ht="16.5" customHeight="1">
      <c r="B106" s="46"/>
      <c r="C106" s="221" t="s">
        <v>157</v>
      </c>
      <c r="D106" s="221" t="s">
        <v>142</v>
      </c>
      <c r="E106" s="222" t="s">
        <v>666</v>
      </c>
      <c r="F106" s="223" t="s">
        <v>667</v>
      </c>
      <c r="G106" s="224" t="s">
        <v>589</v>
      </c>
      <c r="H106" s="225">
        <v>1</v>
      </c>
      <c r="I106" s="226"/>
      <c r="J106" s="227">
        <f>ROUND(I106*H106,2)</f>
        <v>0</v>
      </c>
      <c r="K106" s="223" t="s">
        <v>21</v>
      </c>
      <c r="L106" s="72"/>
      <c r="M106" s="228" t="s">
        <v>21</v>
      </c>
      <c r="N106" s="229" t="s">
        <v>41</v>
      </c>
      <c r="O106" s="47"/>
      <c r="P106" s="230">
        <f>O106*H106</f>
        <v>0</v>
      </c>
      <c r="Q106" s="230">
        <v>0</v>
      </c>
      <c r="R106" s="230">
        <f>Q106*H106</f>
        <v>0</v>
      </c>
      <c r="S106" s="230">
        <v>0</v>
      </c>
      <c r="T106" s="231">
        <f>S106*H106</f>
        <v>0</v>
      </c>
      <c r="AR106" s="24" t="s">
        <v>146</v>
      </c>
      <c r="AT106" s="24" t="s">
        <v>142</v>
      </c>
      <c r="AU106" s="24" t="s">
        <v>80</v>
      </c>
      <c r="AY106" s="24" t="s">
        <v>139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24" t="s">
        <v>78</v>
      </c>
      <c r="BK106" s="232">
        <f>ROUND(I106*H106,2)</f>
        <v>0</v>
      </c>
      <c r="BL106" s="24" t="s">
        <v>146</v>
      </c>
      <c r="BM106" s="24" t="s">
        <v>189</v>
      </c>
    </row>
    <row r="107" s="10" customFormat="1" ht="29.88" customHeight="1">
      <c r="B107" s="205"/>
      <c r="C107" s="206"/>
      <c r="D107" s="207" t="s">
        <v>69</v>
      </c>
      <c r="E107" s="219" t="s">
        <v>626</v>
      </c>
      <c r="F107" s="219" t="s">
        <v>593</v>
      </c>
      <c r="G107" s="206"/>
      <c r="H107" s="206"/>
      <c r="I107" s="209"/>
      <c r="J107" s="220">
        <f>BK107</f>
        <v>0</v>
      </c>
      <c r="K107" s="206"/>
      <c r="L107" s="211"/>
      <c r="M107" s="212"/>
      <c r="N107" s="213"/>
      <c r="O107" s="213"/>
      <c r="P107" s="214">
        <f>P108</f>
        <v>0</v>
      </c>
      <c r="Q107" s="213"/>
      <c r="R107" s="214">
        <f>R108</f>
        <v>0</v>
      </c>
      <c r="S107" s="213"/>
      <c r="T107" s="215">
        <f>T108</f>
        <v>0</v>
      </c>
      <c r="AR107" s="216" t="s">
        <v>78</v>
      </c>
      <c r="AT107" s="217" t="s">
        <v>69</v>
      </c>
      <c r="AU107" s="217" t="s">
        <v>78</v>
      </c>
      <c r="AY107" s="216" t="s">
        <v>139</v>
      </c>
      <c r="BK107" s="218">
        <f>BK108</f>
        <v>0</v>
      </c>
    </row>
    <row r="108" s="1" customFormat="1" ht="16.5" customHeight="1">
      <c r="B108" s="46"/>
      <c r="C108" s="221" t="s">
        <v>190</v>
      </c>
      <c r="D108" s="221" t="s">
        <v>142</v>
      </c>
      <c r="E108" s="222" t="s">
        <v>668</v>
      </c>
      <c r="F108" s="223" t="s">
        <v>669</v>
      </c>
      <c r="G108" s="224" t="s">
        <v>569</v>
      </c>
      <c r="H108" s="225">
        <v>1</v>
      </c>
      <c r="I108" s="226"/>
      <c r="J108" s="227">
        <f>ROUND(I108*H108,2)</f>
        <v>0</v>
      </c>
      <c r="K108" s="223" t="s">
        <v>21</v>
      </c>
      <c r="L108" s="72"/>
      <c r="M108" s="228" t="s">
        <v>21</v>
      </c>
      <c r="N108" s="229" t="s">
        <v>41</v>
      </c>
      <c r="O108" s="47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AR108" s="24" t="s">
        <v>146</v>
      </c>
      <c r="AT108" s="24" t="s">
        <v>142</v>
      </c>
      <c r="AU108" s="24" t="s">
        <v>80</v>
      </c>
      <c r="AY108" s="24" t="s">
        <v>139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24" t="s">
        <v>78</v>
      </c>
      <c r="BK108" s="232">
        <f>ROUND(I108*H108,2)</f>
        <v>0</v>
      </c>
      <c r="BL108" s="24" t="s">
        <v>146</v>
      </c>
      <c r="BM108" s="24" t="s">
        <v>193</v>
      </c>
    </row>
    <row r="109" s="10" customFormat="1" ht="29.88" customHeight="1">
      <c r="B109" s="205"/>
      <c r="C109" s="206"/>
      <c r="D109" s="207" t="s">
        <v>69</v>
      </c>
      <c r="E109" s="219" t="s">
        <v>670</v>
      </c>
      <c r="F109" s="219" t="s">
        <v>671</v>
      </c>
      <c r="G109" s="206"/>
      <c r="H109" s="206"/>
      <c r="I109" s="209"/>
      <c r="J109" s="220">
        <f>BK109</f>
        <v>0</v>
      </c>
      <c r="K109" s="206"/>
      <c r="L109" s="211"/>
      <c r="M109" s="212"/>
      <c r="N109" s="213"/>
      <c r="O109" s="213"/>
      <c r="P109" s="214">
        <f>SUM(P110:P112)</f>
        <v>0</v>
      </c>
      <c r="Q109" s="213"/>
      <c r="R109" s="214">
        <f>SUM(R110:R112)</f>
        <v>0</v>
      </c>
      <c r="S109" s="213"/>
      <c r="T109" s="215">
        <f>SUM(T110:T112)</f>
        <v>0</v>
      </c>
      <c r="AR109" s="216" t="s">
        <v>78</v>
      </c>
      <c r="AT109" s="217" t="s">
        <v>69</v>
      </c>
      <c r="AU109" s="217" t="s">
        <v>78</v>
      </c>
      <c r="AY109" s="216" t="s">
        <v>139</v>
      </c>
      <c r="BK109" s="218">
        <f>SUM(BK110:BK112)</f>
        <v>0</v>
      </c>
    </row>
    <row r="110" s="1" customFormat="1" ht="16.5" customHeight="1">
      <c r="B110" s="46"/>
      <c r="C110" s="221" t="s">
        <v>161</v>
      </c>
      <c r="D110" s="221" t="s">
        <v>142</v>
      </c>
      <c r="E110" s="222" t="s">
        <v>672</v>
      </c>
      <c r="F110" s="223" t="s">
        <v>673</v>
      </c>
      <c r="G110" s="224" t="s">
        <v>569</v>
      </c>
      <c r="H110" s="225">
        <v>1</v>
      </c>
      <c r="I110" s="226"/>
      <c r="J110" s="227">
        <f>ROUND(I110*H110,2)</f>
        <v>0</v>
      </c>
      <c r="K110" s="223" t="s">
        <v>21</v>
      </c>
      <c r="L110" s="72"/>
      <c r="M110" s="228" t="s">
        <v>21</v>
      </c>
      <c r="N110" s="229" t="s">
        <v>41</v>
      </c>
      <c r="O110" s="47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AR110" s="24" t="s">
        <v>146</v>
      </c>
      <c r="AT110" s="24" t="s">
        <v>142</v>
      </c>
      <c r="AU110" s="24" t="s">
        <v>80</v>
      </c>
      <c r="AY110" s="24" t="s">
        <v>139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4" t="s">
        <v>78</v>
      </c>
      <c r="BK110" s="232">
        <f>ROUND(I110*H110,2)</f>
        <v>0</v>
      </c>
      <c r="BL110" s="24" t="s">
        <v>146</v>
      </c>
      <c r="BM110" s="24" t="s">
        <v>197</v>
      </c>
    </row>
    <row r="111" s="1" customFormat="1" ht="16.5" customHeight="1">
      <c r="B111" s="46"/>
      <c r="C111" s="221" t="s">
        <v>198</v>
      </c>
      <c r="D111" s="221" t="s">
        <v>142</v>
      </c>
      <c r="E111" s="222" t="s">
        <v>674</v>
      </c>
      <c r="F111" s="223" t="s">
        <v>675</v>
      </c>
      <c r="G111" s="224" t="s">
        <v>569</v>
      </c>
      <c r="H111" s="225">
        <v>2</v>
      </c>
      <c r="I111" s="226"/>
      <c r="J111" s="227">
        <f>ROUND(I111*H111,2)</f>
        <v>0</v>
      </c>
      <c r="K111" s="223" t="s">
        <v>21</v>
      </c>
      <c r="L111" s="72"/>
      <c r="M111" s="228" t="s">
        <v>21</v>
      </c>
      <c r="N111" s="229" t="s">
        <v>41</v>
      </c>
      <c r="O111" s="47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AR111" s="24" t="s">
        <v>146</v>
      </c>
      <c r="AT111" s="24" t="s">
        <v>142</v>
      </c>
      <c r="AU111" s="24" t="s">
        <v>80</v>
      </c>
      <c r="AY111" s="24" t="s">
        <v>139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78</v>
      </c>
      <c r="BK111" s="232">
        <f>ROUND(I111*H111,2)</f>
        <v>0</v>
      </c>
      <c r="BL111" s="24" t="s">
        <v>146</v>
      </c>
      <c r="BM111" s="24" t="s">
        <v>201</v>
      </c>
    </row>
    <row r="112" s="1" customFormat="1" ht="16.5" customHeight="1">
      <c r="B112" s="46"/>
      <c r="C112" s="221" t="s">
        <v>173</v>
      </c>
      <c r="D112" s="221" t="s">
        <v>142</v>
      </c>
      <c r="E112" s="222" t="s">
        <v>676</v>
      </c>
      <c r="F112" s="223" t="s">
        <v>677</v>
      </c>
      <c r="G112" s="224" t="s">
        <v>277</v>
      </c>
      <c r="H112" s="225">
        <v>100</v>
      </c>
      <c r="I112" s="226"/>
      <c r="J112" s="227">
        <f>ROUND(I112*H112,2)</f>
        <v>0</v>
      </c>
      <c r="K112" s="223" t="s">
        <v>21</v>
      </c>
      <c r="L112" s="72"/>
      <c r="M112" s="228" t="s">
        <v>21</v>
      </c>
      <c r="N112" s="229" t="s">
        <v>41</v>
      </c>
      <c r="O112" s="47"/>
      <c r="P112" s="230">
        <f>O112*H112</f>
        <v>0</v>
      </c>
      <c r="Q112" s="230">
        <v>0</v>
      </c>
      <c r="R112" s="230">
        <f>Q112*H112</f>
        <v>0</v>
      </c>
      <c r="S112" s="230">
        <v>0</v>
      </c>
      <c r="T112" s="231">
        <f>S112*H112</f>
        <v>0</v>
      </c>
      <c r="AR112" s="24" t="s">
        <v>146</v>
      </c>
      <c r="AT112" s="24" t="s">
        <v>142</v>
      </c>
      <c r="AU112" s="24" t="s">
        <v>80</v>
      </c>
      <c r="AY112" s="24" t="s">
        <v>139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24" t="s">
        <v>78</v>
      </c>
      <c r="BK112" s="232">
        <f>ROUND(I112*H112,2)</f>
        <v>0</v>
      </c>
      <c r="BL112" s="24" t="s">
        <v>146</v>
      </c>
      <c r="BM112" s="24" t="s">
        <v>204</v>
      </c>
    </row>
    <row r="113" s="10" customFormat="1" ht="29.88" customHeight="1">
      <c r="B113" s="205"/>
      <c r="C113" s="206"/>
      <c r="D113" s="207" t="s">
        <v>69</v>
      </c>
      <c r="E113" s="219" t="s">
        <v>678</v>
      </c>
      <c r="F113" s="219" t="s">
        <v>613</v>
      </c>
      <c r="G113" s="206"/>
      <c r="H113" s="206"/>
      <c r="I113" s="209"/>
      <c r="J113" s="220">
        <f>BK113</f>
        <v>0</v>
      </c>
      <c r="K113" s="206"/>
      <c r="L113" s="211"/>
      <c r="M113" s="212"/>
      <c r="N113" s="213"/>
      <c r="O113" s="213"/>
      <c r="P113" s="214">
        <f>SUM(P114:P119)</f>
        <v>0</v>
      </c>
      <c r="Q113" s="213"/>
      <c r="R113" s="214">
        <f>SUM(R114:R119)</f>
        <v>0</v>
      </c>
      <c r="S113" s="213"/>
      <c r="T113" s="215">
        <f>SUM(T114:T119)</f>
        <v>0</v>
      </c>
      <c r="AR113" s="216" t="s">
        <v>78</v>
      </c>
      <c r="AT113" s="217" t="s">
        <v>69</v>
      </c>
      <c r="AU113" s="217" t="s">
        <v>78</v>
      </c>
      <c r="AY113" s="216" t="s">
        <v>139</v>
      </c>
      <c r="BK113" s="218">
        <f>SUM(BK114:BK119)</f>
        <v>0</v>
      </c>
    </row>
    <row r="114" s="1" customFormat="1" ht="16.5" customHeight="1">
      <c r="B114" s="46"/>
      <c r="C114" s="221" t="s">
        <v>10</v>
      </c>
      <c r="D114" s="221" t="s">
        <v>142</v>
      </c>
      <c r="E114" s="222" t="s">
        <v>614</v>
      </c>
      <c r="F114" s="223" t="s">
        <v>615</v>
      </c>
      <c r="G114" s="224" t="s">
        <v>247</v>
      </c>
      <c r="H114" s="225">
        <v>12</v>
      </c>
      <c r="I114" s="226"/>
      <c r="J114" s="227">
        <f>ROUND(I114*H114,2)</f>
        <v>0</v>
      </c>
      <c r="K114" s="223" t="s">
        <v>21</v>
      </c>
      <c r="L114" s="72"/>
      <c r="M114" s="228" t="s">
        <v>21</v>
      </c>
      <c r="N114" s="229" t="s">
        <v>41</v>
      </c>
      <c r="O114" s="47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AR114" s="24" t="s">
        <v>146</v>
      </c>
      <c r="AT114" s="24" t="s">
        <v>142</v>
      </c>
      <c r="AU114" s="24" t="s">
        <v>80</v>
      </c>
      <c r="AY114" s="24" t="s">
        <v>139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4" t="s">
        <v>78</v>
      </c>
      <c r="BK114" s="232">
        <f>ROUND(I114*H114,2)</f>
        <v>0</v>
      </c>
      <c r="BL114" s="24" t="s">
        <v>146</v>
      </c>
      <c r="BM114" s="24" t="s">
        <v>208</v>
      </c>
    </row>
    <row r="115" s="1" customFormat="1" ht="16.5" customHeight="1">
      <c r="B115" s="46"/>
      <c r="C115" s="221" t="s">
        <v>180</v>
      </c>
      <c r="D115" s="221" t="s">
        <v>142</v>
      </c>
      <c r="E115" s="222" t="s">
        <v>679</v>
      </c>
      <c r="F115" s="223" t="s">
        <v>680</v>
      </c>
      <c r="G115" s="224" t="s">
        <v>247</v>
      </c>
      <c r="H115" s="225">
        <v>6</v>
      </c>
      <c r="I115" s="226"/>
      <c r="J115" s="227">
        <f>ROUND(I115*H115,2)</f>
        <v>0</v>
      </c>
      <c r="K115" s="223" t="s">
        <v>21</v>
      </c>
      <c r="L115" s="72"/>
      <c r="M115" s="228" t="s">
        <v>21</v>
      </c>
      <c r="N115" s="229" t="s">
        <v>41</v>
      </c>
      <c r="O115" s="47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AR115" s="24" t="s">
        <v>146</v>
      </c>
      <c r="AT115" s="24" t="s">
        <v>142</v>
      </c>
      <c r="AU115" s="24" t="s">
        <v>80</v>
      </c>
      <c r="AY115" s="24" t="s">
        <v>139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4" t="s">
        <v>78</v>
      </c>
      <c r="BK115" s="232">
        <f>ROUND(I115*H115,2)</f>
        <v>0</v>
      </c>
      <c r="BL115" s="24" t="s">
        <v>146</v>
      </c>
      <c r="BM115" s="24" t="s">
        <v>211</v>
      </c>
    </row>
    <row r="116" s="1" customFormat="1" ht="16.5" customHeight="1">
      <c r="B116" s="46"/>
      <c r="C116" s="221" t="s">
        <v>212</v>
      </c>
      <c r="D116" s="221" t="s">
        <v>142</v>
      </c>
      <c r="E116" s="222" t="s">
        <v>618</v>
      </c>
      <c r="F116" s="223" t="s">
        <v>619</v>
      </c>
      <c r="G116" s="224" t="s">
        <v>247</v>
      </c>
      <c r="H116" s="225">
        <v>4</v>
      </c>
      <c r="I116" s="226"/>
      <c r="J116" s="227">
        <f>ROUND(I116*H116,2)</f>
        <v>0</v>
      </c>
      <c r="K116" s="223" t="s">
        <v>21</v>
      </c>
      <c r="L116" s="72"/>
      <c r="M116" s="228" t="s">
        <v>21</v>
      </c>
      <c r="N116" s="229" t="s">
        <v>41</v>
      </c>
      <c r="O116" s="47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4" t="s">
        <v>146</v>
      </c>
      <c r="AT116" s="24" t="s">
        <v>142</v>
      </c>
      <c r="AU116" s="24" t="s">
        <v>80</v>
      </c>
      <c r="AY116" s="24" t="s">
        <v>139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4" t="s">
        <v>78</v>
      </c>
      <c r="BK116" s="232">
        <f>ROUND(I116*H116,2)</f>
        <v>0</v>
      </c>
      <c r="BL116" s="24" t="s">
        <v>146</v>
      </c>
      <c r="BM116" s="24" t="s">
        <v>215</v>
      </c>
    </row>
    <row r="117" s="1" customFormat="1" ht="16.5" customHeight="1">
      <c r="B117" s="46"/>
      <c r="C117" s="221" t="s">
        <v>185</v>
      </c>
      <c r="D117" s="221" t="s">
        <v>142</v>
      </c>
      <c r="E117" s="222" t="s">
        <v>681</v>
      </c>
      <c r="F117" s="223" t="s">
        <v>682</v>
      </c>
      <c r="G117" s="224" t="s">
        <v>247</v>
      </c>
      <c r="H117" s="225">
        <v>12</v>
      </c>
      <c r="I117" s="226"/>
      <c r="J117" s="227">
        <f>ROUND(I117*H117,2)</f>
        <v>0</v>
      </c>
      <c r="K117" s="223" t="s">
        <v>21</v>
      </c>
      <c r="L117" s="72"/>
      <c r="M117" s="228" t="s">
        <v>21</v>
      </c>
      <c r="N117" s="229" t="s">
        <v>41</v>
      </c>
      <c r="O117" s="47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4" t="s">
        <v>146</v>
      </c>
      <c r="AT117" s="24" t="s">
        <v>142</v>
      </c>
      <c r="AU117" s="24" t="s">
        <v>80</v>
      </c>
      <c r="AY117" s="24" t="s">
        <v>139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78</v>
      </c>
      <c r="BK117" s="232">
        <f>ROUND(I117*H117,2)</f>
        <v>0</v>
      </c>
      <c r="BL117" s="24" t="s">
        <v>146</v>
      </c>
      <c r="BM117" s="24" t="s">
        <v>218</v>
      </c>
    </row>
    <row r="118" s="1" customFormat="1" ht="16.5" customHeight="1">
      <c r="B118" s="46"/>
      <c r="C118" s="221" t="s">
        <v>219</v>
      </c>
      <c r="D118" s="221" t="s">
        <v>142</v>
      </c>
      <c r="E118" s="222" t="s">
        <v>683</v>
      </c>
      <c r="F118" s="223" t="s">
        <v>684</v>
      </c>
      <c r="G118" s="224" t="s">
        <v>247</v>
      </c>
      <c r="H118" s="225">
        <v>94</v>
      </c>
      <c r="I118" s="226"/>
      <c r="J118" s="227">
        <f>ROUND(I118*H118,2)</f>
        <v>0</v>
      </c>
      <c r="K118" s="223" t="s">
        <v>21</v>
      </c>
      <c r="L118" s="72"/>
      <c r="M118" s="228" t="s">
        <v>21</v>
      </c>
      <c r="N118" s="229" t="s">
        <v>41</v>
      </c>
      <c r="O118" s="47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4" t="s">
        <v>146</v>
      </c>
      <c r="AT118" s="24" t="s">
        <v>142</v>
      </c>
      <c r="AU118" s="24" t="s">
        <v>80</v>
      </c>
      <c r="AY118" s="24" t="s">
        <v>139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4" t="s">
        <v>78</v>
      </c>
      <c r="BK118" s="232">
        <f>ROUND(I118*H118,2)</f>
        <v>0</v>
      </c>
      <c r="BL118" s="24" t="s">
        <v>146</v>
      </c>
      <c r="BM118" s="24" t="s">
        <v>223</v>
      </c>
    </row>
    <row r="119" s="1" customFormat="1" ht="16.5" customHeight="1">
      <c r="B119" s="46"/>
      <c r="C119" s="221" t="s">
        <v>189</v>
      </c>
      <c r="D119" s="221" t="s">
        <v>142</v>
      </c>
      <c r="E119" s="222" t="s">
        <v>620</v>
      </c>
      <c r="F119" s="223" t="s">
        <v>621</v>
      </c>
      <c r="G119" s="224" t="s">
        <v>247</v>
      </c>
      <c r="H119" s="225">
        <v>12</v>
      </c>
      <c r="I119" s="226"/>
      <c r="J119" s="227">
        <f>ROUND(I119*H119,2)</f>
        <v>0</v>
      </c>
      <c r="K119" s="223" t="s">
        <v>21</v>
      </c>
      <c r="L119" s="72"/>
      <c r="M119" s="228" t="s">
        <v>21</v>
      </c>
      <c r="N119" s="229" t="s">
        <v>41</v>
      </c>
      <c r="O119" s="47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AR119" s="24" t="s">
        <v>146</v>
      </c>
      <c r="AT119" s="24" t="s">
        <v>142</v>
      </c>
      <c r="AU119" s="24" t="s">
        <v>80</v>
      </c>
      <c r="AY119" s="24" t="s">
        <v>139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4" t="s">
        <v>78</v>
      </c>
      <c r="BK119" s="232">
        <f>ROUND(I119*H119,2)</f>
        <v>0</v>
      </c>
      <c r="BL119" s="24" t="s">
        <v>146</v>
      </c>
      <c r="BM119" s="24" t="s">
        <v>226</v>
      </c>
    </row>
    <row r="120" s="10" customFormat="1" ht="29.88" customHeight="1">
      <c r="B120" s="205"/>
      <c r="C120" s="206"/>
      <c r="D120" s="207" t="s">
        <v>69</v>
      </c>
      <c r="E120" s="219" t="s">
        <v>685</v>
      </c>
      <c r="F120" s="219" t="s">
        <v>623</v>
      </c>
      <c r="G120" s="206"/>
      <c r="H120" s="206"/>
      <c r="I120" s="209"/>
      <c r="J120" s="220">
        <f>BK120</f>
        <v>0</v>
      </c>
      <c r="K120" s="206"/>
      <c r="L120" s="211"/>
      <c r="M120" s="212"/>
      <c r="N120" s="213"/>
      <c r="O120" s="213"/>
      <c r="P120" s="214">
        <f>P121</f>
        <v>0</v>
      </c>
      <c r="Q120" s="213"/>
      <c r="R120" s="214">
        <f>R121</f>
        <v>0</v>
      </c>
      <c r="S120" s="213"/>
      <c r="T120" s="215">
        <f>T121</f>
        <v>0</v>
      </c>
      <c r="AR120" s="216" t="s">
        <v>78</v>
      </c>
      <c r="AT120" s="217" t="s">
        <v>69</v>
      </c>
      <c r="AU120" s="217" t="s">
        <v>78</v>
      </c>
      <c r="AY120" s="216" t="s">
        <v>139</v>
      </c>
      <c r="BK120" s="218">
        <f>BK121</f>
        <v>0</v>
      </c>
    </row>
    <row r="121" s="1" customFormat="1" ht="16.5" customHeight="1">
      <c r="B121" s="46"/>
      <c r="C121" s="221" t="s">
        <v>9</v>
      </c>
      <c r="D121" s="221" t="s">
        <v>142</v>
      </c>
      <c r="E121" s="222" t="s">
        <v>624</v>
      </c>
      <c r="F121" s="223" t="s">
        <v>625</v>
      </c>
      <c r="G121" s="224" t="s">
        <v>247</v>
      </c>
      <c r="H121" s="225">
        <v>18</v>
      </c>
      <c r="I121" s="226"/>
      <c r="J121" s="227">
        <f>ROUND(I121*H121,2)</f>
        <v>0</v>
      </c>
      <c r="K121" s="223" t="s">
        <v>21</v>
      </c>
      <c r="L121" s="72"/>
      <c r="M121" s="228" t="s">
        <v>21</v>
      </c>
      <c r="N121" s="229" t="s">
        <v>41</v>
      </c>
      <c r="O121" s="47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AR121" s="24" t="s">
        <v>146</v>
      </c>
      <c r="AT121" s="24" t="s">
        <v>142</v>
      </c>
      <c r="AU121" s="24" t="s">
        <v>80</v>
      </c>
      <c r="AY121" s="24" t="s">
        <v>139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24" t="s">
        <v>78</v>
      </c>
      <c r="BK121" s="232">
        <f>ROUND(I121*H121,2)</f>
        <v>0</v>
      </c>
      <c r="BL121" s="24" t="s">
        <v>146</v>
      </c>
      <c r="BM121" s="24" t="s">
        <v>230</v>
      </c>
    </row>
    <row r="122" s="10" customFormat="1" ht="29.88" customHeight="1">
      <c r="B122" s="205"/>
      <c r="C122" s="206"/>
      <c r="D122" s="207" t="s">
        <v>69</v>
      </c>
      <c r="E122" s="219" t="s">
        <v>686</v>
      </c>
      <c r="F122" s="219" t="s">
        <v>627</v>
      </c>
      <c r="G122" s="206"/>
      <c r="H122" s="206"/>
      <c r="I122" s="209"/>
      <c r="J122" s="220">
        <f>BK122</f>
        <v>0</v>
      </c>
      <c r="K122" s="206"/>
      <c r="L122" s="211"/>
      <c r="M122" s="212"/>
      <c r="N122" s="213"/>
      <c r="O122" s="213"/>
      <c r="P122" s="214">
        <f>SUM(P123:P126)</f>
        <v>0</v>
      </c>
      <c r="Q122" s="213"/>
      <c r="R122" s="214">
        <f>SUM(R123:R126)</f>
        <v>0</v>
      </c>
      <c r="S122" s="213"/>
      <c r="T122" s="215">
        <f>SUM(T123:T126)</f>
        <v>0</v>
      </c>
      <c r="AR122" s="216" t="s">
        <v>78</v>
      </c>
      <c r="AT122" s="217" t="s">
        <v>69</v>
      </c>
      <c r="AU122" s="217" t="s">
        <v>78</v>
      </c>
      <c r="AY122" s="216" t="s">
        <v>139</v>
      </c>
      <c r="BK122" s="218">
        <f>SUM(BK123:BK126)</f>
        <v>0</v>
      </c>
    </row>
    <row r="123" s="1" customFormat="1" ht="16.5" customHeight="1">
      <c r="B123" s="46"/>
      <c r="C123" s="221" t="s">
        <v>193</v>
      </c>
      <c r="D123" s="221" t="s">
        <v>142</v>
      </c>
      <c r="E123" s="222" t="s">
        <v>628</v>
      </c>
      <c r="F123" s="223" t="s">
        <v>629</v>
      </c>
      <c r="G123" s="224" t="s">
        <v>247</v>
      </c>
      <c r="H123" s="225">
        <v>8</v>
      </c>
      <c r="I123" s="226"/>
      <c r="J123" s="227">
        <f>ROUND(I123*H123,2)</f>
        <v>0</v>
      </c>
      <c r="K123" s="223" t="s">
        <v>21</v>
      </c>
      <c r="L123" s="72"/>
      <c r="M123" s="228" t="s">
        <v>21</v>
      </c>
      <c r="N123" s="229" t="s">
        <v>41</v>
      </c>
      <c r="O123" s="47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AR123" s="24" t="s">
        <v>146</v>
      </c>
      <c r="AT123" s="24" t="s">
        <v>142</v>
      </c>
      <c r="AU123" s="24" t="s">
        <v>80</v>
      </c>
      <c r="AY123" s="24" t="s">
        <v>139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24" t="s">
        <v>78</v>
      </c>
      <c r="BK123" s="232">
        <f>ROUND(I123*H123,2)</f>
        <v>0</v>
      </c>
      <c r="BL123" s="24" t="s">
        <v>146</v>
      </c>
      <c r="BM123" s="24" t="s">
        <v>234</v>
      </c>
    </row>
    <row r="124" s="1" customFormat="1" ht="16.5" customHeight="1">
      <c r="B124" s="46"/>
      <c r="C124" s="221" t="s">
        <v>235</v>
      </c>
      <c r="D124" s="221" t="s">
        <v>142</v>
      </c>
      <c r="E124" s="222" t="s">
        <v>630</v>
      </c>
      <c r="F124" s="223" t="s">
        <v>631</v>
      </c>
      <c r="G124" s="224" t="s">
        <v>247</v>
      </c>
      <c r="H124" s="225">
        <v>16</v>
      </c>
      <c r="I124" s="226"/>
      <c r="J124" s="227">
        <f>ROUND(I124*H124,2)</f>
        <v>0</v>
      </c>
      <c r="K124" s="223" t="s">
        <v>21</v>
      </c>
      <c r="L124" s="72"/>
      <c r="M124" s="228" t="s">
        <v>21</v>
      </c>
      <c r="N124" s="229" t="s">
        <v>41</v>
      </c>
      <c r="O124" s="47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AR124" s="24" t="s">
        <v>146</v>
      </c>
      <c r="AT124" s="24" t="s">
        <v>142</v>
      </c>
      <c r="AU124" s="24" t="s">
        <v>80</v>
      </c>
      <c r="AY124" s="24" t="s">
        <v>139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24" t="s">
        <v>78</v>
      </c>
      <c r="BK124" s="232">
        <f>ROUND(I124*H124,2)</f>
        <v>0</v>
      </c>
      <c r="BL124" s="24" t="s">
        <v>146</v>
      </c>
      <c r="BM124" s="24" t="s">
        <v>239</v>
      </c>
    </row>
    <row r="125" s="1" customFormat="1" ht="16.5" customHeight="1">
      <c r="B125" s="46"/>
      <c r="C125" s="221" t="s">
        <v>197</v>
      </c>
      <c r="D125" s="221" t="s">
        <v>142</v>
      </c>
      <c r="E125" s="222" t="s">
        <v>687</v>
      </c>
      <c r="F125" s="223" t="s">
        <v>633</v>
      </c>
      <c r="G125" s="224" t="s">
        <v>242</v>
      </c>
      <c r="H125" s="225">
        <v>1</v>
      </c>
      <c r="I125" s="226"/>
      <c r="J125" s="227">
        <f>ROUND(I125*H125,2)</f>
        <v>0</v>
      </c>
      <c r="K125" s="223" t="s">
        <v>21</v>
      </c>
      <c r="L125" s="72"/>
      <c r="M125" s="228" t="s">
        <v>21</v>
      </c>
      <c r="N125" s="229" t="s">
        <v>41</v>
      </c>
      <c r="O125" s="47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AR125" s="24" t="s">
        <v>146</v>
      </c>
      <c r="AT125" s="24" t="s">
        <v>142</v>
      </c>
      <c r="AU125" s="24" t="s">
        <v>80</v>
      </c>
      <c r="AY125" s="24" t="s">
        <v>139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78</v>
      </c>
      <c r="BK125" s="232">
        <f>ROUND(I125*H125,2)</f>
        <v>0</v>
      </c>
      <c r="BL125" s="24" t="s">
        <v>146</v>
      </c>
      <c r="BM125" s="24" t="s">
        <v>243</v>
      </c>
    </row>
    <row r="126" s="1" customFormat="1" ht="16.5" customHeight="1">
      <c r="B126" s="46"/>
      <c r="C126" s="221" t="s">
        <v>244</v>
      </c>
      <c r="D126" s="221" t="s">
        <v>142</v>
      </c>
      <c r="E126" s="222" t="s">
        <v>244</v>
      </c>
      <c r="F126" s="223" t="s">
        <v>688</v>
      </c>
      <c r="G126" s="224" t="s">
        <v>242</v>
      </c>
      <c r="H126" s="225">
        <v>1</v>
      </c>
      <c r="I126" s="226"/>
      <c r="J126" s="227">
        <f>ROUND(I126*H126,2)</f>
        <v>0</v>
      </c>
      <c r="K126" s="223" t="s">
        <v>21</v>
      </c>
      <c r="L126" s="72"/>
      <c r="M126" s="228" t="s">
        <v>21</v>
      </c>
      <c r="N126" s="229" t="s">
        <v>41</v>
      </c>
      <c r="O126" s="47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AR126" s="24" t="s">
        <v>146</v>
      </c>
      <c r="AT126" s="24" t="s">
        <v>142</v>
      </c>
      <c r="AU126" s="24" t="s">
        <v>80</v>
      </c>
      <c r="AY126" s="24" t="s">
        <v>139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24" t="s">
        <v>78</v>
      </c>
      <c r="BK126" s="232">
        <f>ROUND(I126*H126,2)</f>
        <v>0</v>
      </c>
      <c r="BL126" s="24" t="s">
        <v>146</v>
      </c>
      <c r="BM126" s="24" t="s">
        <v>689</v>
      </c>
    </row>
    <row r="127" s="10" customFormat="1" ht="37.44" customHeight="1">
      <c r="B127" s="205"/>
      <c r="C127" s="206"/>
      <c r="D127" s="207" t="s">
        <v>69</v>
      </c>
      <c r="E127" s="208" t="s">
        <v>496</v>
      </c>
      <c r="F127" s="208" t="s">
        <v>497</v>
      </c>
      <c r="G127" s="206"/>
      <c r="H127" s="206"/>
      <c r="I127" s="209"/>
      <c r="J127" s="210">
        <f>BK127</f>
        <v>0</v>
      </c>
      <c r="K127" s="206"/>
      <c r="L127" s="211"/>
      <c r="M127" s="212"/>
      <c r="N127" s="213"/>
      <c r="O127" s="213"/>
      <c r="P127" s="214">
        <f>SUM(P128:P132)</f>
        <v>0</v>
      </c>
      <c r="Q127" s="213"/>
      <c r="R127" s="214">
        <f>SUM(R128:R132)</f>
        <v>0</v>
      </c>
      <c r="S127" s="213"/>
      <c r="T127" s="215">
        <f>SUM(T128:T132)</f>
        <v>0</v>
      </c>
      <c r="AR127" s="216" t="s">
        <v>154</v>
      </c>
      <c r="AT127" s="217" t="s">
        <v>69</v>
      </c>
      <c r="AU127" s="217" t="s">
        <v>70</v>
      </c>
      <c r="AY127" s="216" t="s">
        <v>139</v>
      </c>
      <c r="BK127" s="218">
        <f>SUM(BK128:BK132)</f>
        <v>0</v>
      </c>
    </row>
    <row r="128" s="1" customFormat="1" ht="16.5" customHeight="1">
      <c r="B128" s="46"/>
      <c r="C128" s="221" t="s">
        <v>201</v>
      </c>
      <c r="D128" s="221" t="s">
        <v>142</v>
      </c>
      <c r="E128" s="222" t="s">
        <v>690</v>
      </c>
      <c r="F128" s="223" t="s">
        <v>691</v>
      </c>
      <c r="G128" s="224" t="s">
        <v>692</v>
      </c>
      <c r="H128" s="294"/>
      <c r="I128" s="226"/>
      <c r="J128" s="227">
        <f>ROUND(I128*H128,2)</f>
        <v>0</v>
      </c>
      <c r="K128" s="223" t="s">
        <v>21</v>
      </c>
      <c r="L128" s="72"/>
      <c r="M128" s="228" t="s">
        <v>21</v>
      </c>
      <c r="N128" s="229" t="s">
        <v>41</v>
      </c>
      <c r="O128" s="47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AR128" s="24" t="s">
        <v>693</v>
      </c>
      <c r="AT128" s="24" t="s">
        <v>142</v>
      </c>
      <c r="AU128" s="24" t="s">
        <v>78</v>
      </c>
      <c r="AY128" s="24" t="s">
        <v>139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4" t="s">
        <v>78</v>
      </c>
      <c r="BK128" s="232">
        <f>ROUND(I128*H128,2)</f>
        <v>0</v>
      </c>
      <c r="BL128" s="24" t="s">
        <v>693</v>
      </c>
      <c r="BM128" s="24" t="s">
        <v>694</v>
      </c>
    </row>
    <row r="129" s="1" customFormat="1" ht="16.5" customHeight="1">
      <c r="B129" s="46"/>
      <c r="C129" s="221" t="s">
        <v>252</v>
      </c>
      <c r="D129" s="221" t="s">
        <v>142</v>
      </c>
      <c r="E129" s="222" t="s">
        <v>695</v>
      </c>
      <c r="F129" s="223" t="s">
        <v>696</v>
      </c>
      <c r="G129" s="224" t="s">
        <v>242</v>
      </c>
      <c r="H129" s="225">
        <v>1</v>
      </c>
      <c r="I129" s="226"/>
      <c r="J129" s="227">
        <f>ROUND(I129*H129,2)</f>
        <v>0</v>
      </c>
      <c r="K129" s="223" t="s">
        <v>21</v>
      </c>
      <c r="L129" s="72"/>
      <c r="M129" s="228" t="s">
        <v>21</v>
      </c>
      <c r="N129" s="229" t="s">
        <v>41</v>
      </c>
      <c r="O129" s="47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4" t="s">
        <v>693</v>
      </c>
      <c r="AT129" s="24" t="s">
        <v>142</v>
      </c>
      <c r="AU129" s="24" t="s">
        <v>78</v>
      </c>
      <c r="AY129" s="24" t="s">
        <v>139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4" t="s">
        <v>78</v>
      </c>
      <c r="BK129" s="232">
        <f>ROUND(I129*H129,2)</f>
        <v>0</v>
      </c>
      <c r="BL129" s="24" t="s">
        <v>693</v>
      </c>
      <c r="BM129" s="24" t="s">
        <v>697</v>
      </c>
    </row>
    <row r="130" s="1" customFormat="1" ht="16.5" customHeight="1">
      <c r="B130" s="46"/>
      <c r="C130" s="221" t="s">
        <v>204</v>
      </c>
      <c r="D130" s="221" t="s">
        <v>142</v>
      </c>
      <c r="E130" s="222" t="s">
        <v>698</v>
      </c>
      <c r="F130" s="223" t="s">
        <v>699</v>
      </c>
      <c r="G130" s="224" t="s">
        <v>692</v>
      </c>
      <c r="H130" s="294"/>
      <c r="I130" s="226"/>
      <c r="J130" s="227">
        <f>ROUND(I130*H130,2)</f>
        <v>0</v>
      </c>
      <c r="K130" s="223" t="s">
        <v>21</v>
      </c>
      <c r="L130" s="72"/>
      <c r="M130" s="228" t="s">
        <v>21</v>
      </c>
      <c r="N130" s="229" t="s">
        <v>41</v>
      </c>
      <c r="O130" s="47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4" t="s">
        <v>693</v>
      </c>
      <c r="AT130" s="24" t="s">
        <v>142</v>
      </c>
      <c r="AU130" s="24" t="s">
        <v>78</v>
      </c>
      <c r="AY130" s="24" t="s">
        <v>139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24" t="s">
        <v>78</v>
      </c>
      <c r="BK130" s="232">
        <f>ROUND(I130*H130,2)</f>
        <v>0</v>
      </c>
      <c r="BL130" s="24" t="s">
        <v>693</v>
      </c>
      <c r="BM130" s="24" t="s">
        <v>700</v>
      </c>
    </row>
    <row r="131" s="1" customFormat="1" ht="16.5" customHeight="1">
      <c r="B131" s="46"/>
      <c r="C131" s="221" t="s">
        <v>259</v>
      </c>
      <c r="D131" s="221" t="s">
        <v>142</v>
      </c>
      <c r="E131" s="222" t="s">
        <v>701</v>
      </c>
      <c r="F131" s="223" t="s">
        <v>702</v>
      </c>
      <c r="G131" s="224" t="s">
        <v>692</v>
      </c>
      <c r="H131" s="294"/>
      <c r="I131" s="226"/>
      <c r="J131" s="227">
        <f>ROUND(I131*H131,2)</f>
        <v>0</v>
      </c>
      <c r="K131" s="223" t="s">
        <v>21</v>
      </c>
      <c r="L131" s="72"/>
      <c r="M131" s="228" t="s">
        <v>21</v>
      </c>
      <c r="N131" s="229" t="s">
        <v>41</v>
      </c>
      <c r="O131" s="47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AR131" s="24" t="s">
        <v>693</v>
      </c>
      <c r="AT131" s="24" t="s">
        <v>142</v>
      </c>
      <c r="AU131" s="24" t="s">
        <v>78</v>
      </c>
      <c r="AY131" s="24" t="s">
        <v>139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4" t="s">
        <v>78</v>
      </c>
      <c r="BK131" s="232">
        <f>ROUND(I131*H131,2)</f>
        <v>0</v>
      </c>
      <c r="BL131" s="24" t="s">
        <v>693</v>
      </c>
      <c r="BM131" s="24" t="s">
        <v>703</v>
      </c>
    </row>
    <row r="132" s="1" customFormat="1" ht="16.5" customHeight="1">
      <c r="B132" s="46"/>
      <c r="C132" s="221" t="s">
        <v>208</v>
      </c>
      <c r="D132" s="221" t="s">
        <v>142</v>
      </c>
      <c r="E132" s="222" t="s">
        <v>704</v>
      </c>
      <c r="F132" s="223" t="s">
        <v>540</v>
      </c>
      <c r="G132" s="224" t="s">
        <v>692</v>
      </c>
      <c r="H132" s="294"/>
      <c r="I132" s="226"/>
      <c r="J132" s="227">
        <f>ROUND(I132*H132,2)</f>
        <v>0</v>
      </c>
      <c r="K132" s="223" t="s">
        <v>21</v>
      </c>
      <c r="L132" s="72"/>
      <c r="M132" s="228" t="s">
        <v>21</v>
      </c>
      <c r="N132" s="287" t="s">
        <v>41</v>
      </c>
      <c r="O132" s="288"/>
      <c r="P132" s="289">
        <f>O132*H132</f>
        <v>0</v>
      </c>
      <c r="Q132" s="289">
        <v>0</v>
      </c>
      <c r="R132" s="289">
        <f>Q132*H132</f>
        <v>0</v>
      </c>
      <c r="S132" s="289">
        <v>0</v>
      </c>
      <c r="T132" s="290">
        <f>S132*H132</f>
        <v>0</v>
      </c>
      <c r="AR132" s="24" t="s">
        <v>693</v>
      </c>
      <c r="AT132" s="24" t="s">
        <v>142</v>
      </c>
      <c r="AU132" s="24" t="s">
        <v>78</v>
      </c>
      <c r="AY132" s="24" t="s">
        <v>139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24" t="s">
        <v>78</v>
      </c>
      <c r="BK132" s="232">
        <f>ROUND(I132*H132,2)</f>
        <v>0</v>
      </c>
      <c r="BL132" s="24" t="s">
        <v>693</v>
      </c>
      <c r="BM132" s="24" t="s">
        <v>705</v>
      </c>
    </row>
    <row r="133" s="1" customFormat="1" ht="6.96" customHeight="1">
      <c r="B133" s="67"/>
      <c r="C133" s="68"/>
      <c r="D133" s="68"/>
      <c r="E133" s="68"/>
      <c r="F133" s="68"/>
      <c r="G133" s="68"/>
      <c r="H133" s="68"/>
      <c r="I133" s="166"/>
      <c r="J133" s="68"/>
      <c r="K133" s="68"/>
      <c r="L133" s="72"/>
    </row>
  </sheetData>
  <sheetProtection sheet="1" autoFilter="0" formatColumns="0" formatRows="0" objects="1" scenarios="1" spinCount="100000" saltValue="6cliP4qE+KuMCAmYCBXnoZevcOk/57AB9luD5T6t8/N7rP+SSryeT3vIalmKeQjy4kKlo3/aP5RvLKoGg+codw==" hashValue="nqF75j6Lv9GCv1p7yPtJVMD+MD4IV+Kd8m+WobUCkuyJU7xCZC3WM+3y3MsZFwXC7uwTtu7Ax2pRJsrKagXT6g==" algorithmName="SHA-512" password="CC35"/>
  <autoFilter ref="C88:K132"/>
  <mergeCells count="10">
    <mergeCell ref="E7:H7"/>
    <mergeCell ref="E9:H9"/>
    <mergeCell ref="E24:H24"/>
    <mergeCell ref="E45:H45"/>
    <mergeCell ref="E47:H47"/>
    <mergeCell ref="J51:J52"/>
    <mergeCell ref="E79:H79"/>
    <mergeCell ref="E81:H81"/>
    <mergeCell ref="G1:H1"/>
    <mergeCell ref="L2:V2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89</v>
      </c>
      <c r="G1" s="139" t="s">
        <v>90</v>
      </c>
      <c r="H1" s="139"/>
      <c r="I1" s="140"/>
      <c r="J1" s="139" t="s">
        <v>91</v>
      </c>
      <c r="K1" s="138" t="s">
        <v>92</v>
      </c>
      <c r="L1" s="139" t="s">
        <v>93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80</v>
      </c>
    </row>
    <row r="4" ht="36.96" customHeight="1">
      <c r="B4" s="28"/>
      <c r="C4" s="29"/>
      <c r="D4" s="30" t="s">
        <v>94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Hradec Králové ON - oprava (vnitřní omítky, osvětlení a dešťové svody)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95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706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29</v>
      </c>
      <c r="G12" s="47"/>
      <c r="H12" s="47"/>
      <c r="I12" s="146" t="s">
        <v>25</v>
      </c>
      <c r="J12" s="147" t="str">
        <f>'Rekapitulace stavby'!AN8</f>
        <v>8. 6. 2018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6" t="s">
        <v>30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36</v>
      </c>
      <c r="E27" s="47"/>
      <c r="F27" s="47"/>
      <c r="G27" s="47"/>
      <c r="H27" s="47"/>
      <c r="I27" s="144"/>
      <c r="J27" s="155">
        <f>ROUND(J91,2)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38</v>
      </c>
      <c r="G29" s="47"/>
      <c r="H29" s="47"/>
      <c r="I29" s="156" t="s">
        <v>37</v>
      </c>
      <c r="J29" s="52" t="s">
        <v>39</v>
      </c>
      <c r="K29" s="51"/>
    </row>
    <row r="30" s="1" customFormat="1" ht="14.4" customHeight="1">
      <c r="B30" s="46"/>
      <c r="C30" s="47"/>
      <c r="D30" s="55" t="s">
        <v>40</v>
      </c>
      <c r="E30" s="55" t="s">
        <v>41</v>
      </c>
      <c r="F30" s="157">
        <f>ROUND(SUM(BE91:BE194), 2)</f>
        <v>0</v>
      </c>
      <c r="G30" s="47"/>
      <c r="H30" s="47"/>
      <c r="I30" s="158">
        <v>0.20999999999999999</v>
      </c>
      <c r="J30" s="157">
        <f>ROUND(ROUND((SUM(BE91:BE194)), 2)*I30, 2)</f>
        <v>0</v>
      </c>
      <c r="K30" s="51"/>
    </row>
    <row r="31" s="1" customFormat="1" ht="14.4" customHeight="1">
      <c r="B31" s="46"/>
      <c r="C31" s="47"/>
      <c r="D31" s="47"/>
      <c r="E31" s="55" t="s">
        <v>42</v>
      </c>
      <c r="F31" s="157">
        <f>ROUND(SUM(BF91:BF194), 2)</f>
        <v>0</v>
      </c>
      <c r="G31" s="47"/>
      <c r="H31" s="47"/>
      <c r="I31" s="158">
        <v>0.14999999999999999</v>
      </c>
      <c r="J31" s="157">
        <f>ROUND(ROUND((SUM(BF91:BF194)),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43</v>
      </c>
      <c r="F32" s="157">
        <f>ROUND(SUM(BG91:BG194),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44</v>
      </c>
      <c r="F33" s="157">
        <f>ROUND(SUM(BH91:BH194),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57">
        <f>ROUND(SUM(BI91:BI194),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46</v>
      </c>
      <c r="E36" s="98"/>
      <c r="F36" s="98"/>
      <c r="G36" s="161" t="s">
        <v>47</v>
      </c>
      <c r="H36" s="162" t="s">
        <v>48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97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Hradec Králové ON - oprava (vnitřní omítky, osvětlení a dešťové svody)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95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 xml:space="preserve">CD--SVODY-VNITRNI -  - CD--SVODY-VNITRNI - VÝMĚN...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6" t="s">
        <v>25</v>
      </c>
      <c r="J49" s="147" t="str">
        <f>IF(J12="","",J12)</f>
        <v>8. 6. 2018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98</v>
      </c>
      <c r="D54" s="159"/>
      <c r="E54" s="159"/>
      <c r="F54" s="159"/>
      <c r="G54" s="159"/>
      <c r="H54" s="159"/>
      <c r="I54" s="173"/>
      <c r="J54" s="174" t="s">
        <v>99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100</v>
      </c>
      <c r="D56" s="47"/>
      <c r="E56" s="47"/>
      <c r="F56" s="47"/>
      <c r="G56" s="47"/>
      <c r="H56" s="47"/>
      <c r="I56" s="144"/>
      <c r="J56" s="155">
        <f>J91</f>
        <v>0</v>
      </c>
      <c r="K56" s="51"/>
      <c r="AU56" s="24" t="s">
        <v>101</v>
      </c>
    </row>
    <row r="57" s="7" customFormat="1" ht="24.96" customHeight="1">
      <c r="B57" s="177"/>
      <c r="C57" s="178"/>
      <c r="D57" s="179" t="s">
        <v>102</v>
      </c>
      <c r="E57" s="180"/>
      <c r="F57" s="180"/>
      <c r="G57" s="180"/>
      <c r="H57" s="180"/>
      <c r="I57" s="181"/>
      <c r="J57" s="182">
        <f>J92</f>
        <v>0</v>
      </c>
      <c r="K57" s="183"/>
    </row>
    <row r="58" s="8" customFormat="1" ht="19.92" customHeight="1">
      <c r="B58" s="184"/>
      <c r="C58" s="185"/>
      <c r="D58" s="186" t="s">
        <v>707</v>
      </c>
      <c r="E58" s="187"/>
      <c r="F58" s="187"/>
      <c r="G58" s="187"/>
      <c r="H58" s="187"/>
      <c r="I58" s="188"/>
      <c r="J58" s="189">
        <f>J93</f>
        <v>0</v>
      </c>
      <c r="K58" s="190"/>
    </row>
    <row r="59" s="8" customFormat="1" ht="19.92" customHeight="1">
      <c r="B59" s="184"/>
      <c r="C59" s="185"/>
      <c r="D59" s="186" t="s">
        <v>708</v>
      </c>
      <c r="E59" s="187"/>
      <c r="F59" s="187"/>
      <c r="G59" s="187"/>
      <c r="H59" s="187"/>
      <c r="I59" s="188"/>
      <c r="J59" s="189">
        <f>J97</f>
        <v>0</v>
      </c>
      <c r="K59" s="190"/>
    </row>
    <row r="60" s="8" customFormat="1" ht="19.92" customHeight="1">
      <c r="B60" s="184"/>
      <c r="C60" s="185"/>
      <c r="D60" s="186" t="s">
        <v>103</v>
      </c>
      <c r="E60" s="187"/>
      <c r="F60" s="187"/>
      <c r="G60" s="187"/>
      <c r="H60" s="187"/>
      <c r="I60" s="188"/>
      <c r="J60" s="189">
        <f>J101</f>
        <v>0</v>
      </c>
      <c r="K60" s="190"/>
    </row>
    <row r="61" s="8" customFormat="1" ht="19.92" customHeight="1">
      <c r="B61" s="184"/>
      <c r="C61" s="185"/>
      <c r="D61" s="186" t="s">
        <v>709</v>
      </c>
      <c r="E61" s="187"/>
      <c r="F61" s="187"/>
      <c r="G61" s="187"/>
      <c r="H61" s="187"/>
      <c r="I61" s="188"/>
      <c r="J61" s="189">
        <f>J117</f>
        <v>0</v>
      </c>
      <c r="K61" s="190"/>
    </row>
    <row r="62" s="8" customFormat="1" ht="19.92" customHeight="1">
      <c r="B62" s="184"/>
      <c r="C62" s="185"/>
      <c r="D62" s="186" t="s">
        <v>106</v>
      </c>
      <c r="E62" s="187"/>
      <c r="F62" s="187"/>
      <c r="G62" s="187"/>
      <c r="H62" s="187"/>
      <c r="I62" s="188"/>
      <c r="J62" s="189">
        <f>J132</f>
        <v>0</v>
      </c>
      <c r="K62" s="190"/>
    </row>
    <row r="63" s="8" customFormat="1" ht="19.92" customHeight="1">
      <c r="B63" s="184"/>
      <c r="C63" s="185"/>
      <c r="D63" s="186" t="s">
        <v>105</v>
      </c>
      <c r="E63" s="187"/>
      <c r="F63" s="187"/>
      <c r="G63" s="187"/>
      <c r="H63" s="187"/>
      <c r="I63" s="188"/>
      <c r="J63" s="189">
        <f>J140</f>
        <v>0</v>
      </c>
      <c r="K63" s="190"/>
    </row>
    <row r="64" s="7" customFormat="1" ht="24.96" customHeight="1">
      <c r="B64" s="177"/>
      <c r="C64" s="178"/>
      <c r="D64" s="179" t="s">
        <v>107</v>
      </c>
      <c r="E64" s="180"/>
      <c r="F64" s="180"/>
      <c r="G64" s="180"/>
      <c r="H64" s="180"/>
      <c r="I64" s="181"/>
      <c r="J64" s="182">
        <f>J143</f>
        <v>0</v>
      </c>
      <c r="K64" s="183"/>
    </row>
    <row r="65" s="8" customFormat="1" ht="19.92" customHeight="1">
      <c r="B65" s="184"/>
      <c r="C65" s="185"/>
      <c r="D65" s="186" t="s">
        <v>710</v>
      </c>
      <c r="E65" s="187"/>
      <c r="F65" s="187"/>
      <c r="G65" s="187"/>
      <c r="H65" s="187"/>
      <c r="I65" s="188"/>
      <c r="J65" s="189">
        <f>J144</f>
        <v>0</v>
      </c>
      <c r="K65" s="190"/>
    </row>
    <row r="66" s="8" customFormat="1" ht="19.92" customHeight="1">
      <c r="B66" s="184"/>
      <c r="C66" s="185"/>
      <c r="D66" s="186" t="s">
        <v>711</v>
      </c>
      <c r="E66" s="187"/>
      <c r="F66" s="187"/>
      <c r="G66" s="187"/>
      <c r="H66" s="187"/>
      <c r="I66" s="188"/>
      <c r="J66" s="189">
        <f>J150</f>
        <v>0</v>
      </c>
      <c r="K66" s="190"/>
    </row>
    <row r="67" s="8" customFormat="1" ht="19.92" customHeight="1">
      <c r="B67" s="184"/>
      <c r="C67" s="185"/>
      <c r="D67" s="186" t="s">
        <v>111</v>
      </c>
      <c r="E67" s="187"/>
      <c r="F67" s="187"/>
      <c r="G67" s="187"/>
      <c r="H67" s="187"/>
      <c r="I67" s="188"/>
      <c r="J67" s="189">
        <f>J162</f>
        <v>0</v>
      </c>
      <c r="K67" s="190"/>
    </row>
    <row r="68" s="8" customFormat="1" ht="19.92" customHeight="1">
      <c r="B68" s="184"/>
      <c r="C68" s="185"/>
      <c r="D68" s="186" t="s">
        <v>712</v>
      </c>
      <c r="E68" s="187"/>
      <c r="F68" s="187"/>
      <c r="G68" s="187"/>
      <c r="H68" s="187"/>
      <c r="I68" s="188"/>
      <c r="J68" s="189">
        <f>J166</f>
        <v>0</v>
      </c>
      <c r="K68" s="190"/>
    </row>
    <row r="69" s="8" customFormat="1" ht="19.92" customHeight="1">
      <c r="B69" s="184"/>
      <c r="C69" s="185"/>
      <c r="D69" s="186" t="s">
        <v>713</v>
      </c>
      <c r="E69" s="187"/>
      <c r="F69" s="187"/>
      <c r="G69" s="187"/>
      <c r="H69" s="187"/>
      <c r="I69" s="188"/>
      <c r="J69" s="189">
        <f>J173</f>
        <v>0</v>
      </c>
      <c r="K69" s="190"/>
    </row>
    <row r="70" s="7" customFormat="1" ht="24.96" customHeight="1">
      <c r="B70" s="177"/>
      <c r="C70" s="178"/>
      <c r="D70" s="179" t="s">
        <v>714</v>
      </c>
      <c r="E70" s="180"/>
      <c r="F70" s="180"/>
      <c r="G70" s="180"/>
      <c r="H70" s="180"/>
      <c r="I70" s="181"/>
      <c r="J70" s="182">
        <f>J177</f>
        <v>0</v>
      </c>
      <c r="K70" s="183"/>
    </row>
    <row r="71" s="7" customFormat="1" ht="24.96" customHeight="1">
      <c r="B71" s="177"/>
      <c r="C71" s="178"/>
      <c r="D71" s="179" t="s">
        <v>116</v>
      </c>
      <c r="E71" s="180"/>
      <c r="F71" s="180"/>
      <c r="G71" s="180"/>
      <c r="H71" s="180"/>
      <c r="I71" s="181"/>
      <c r="J71" s="182">
        <f>J184</f>
        <v>0</v>
      </c>
      <c r="K71" s="183"/>
    </row>
    <row r="72" s="1" customFormat="1" ht="21.84" customHeight="1">
      <c r="B72" s="46"/>
      <c r="C72" s="47"/>
      <c r="D72" s="47"/>
      <c r="E72" s="47"/>
      <c r="F72" s="47"/>
      <c r="G72" s="47"/>
      <c r="H72" s="47"/>
      <c r="I72" s="144"/>
      <c r="J72" s="47"/>
      <c r="K72" s="51"/>
    </row>
    <row r="73" s="1" customFormat="1" ht="6.96" customHeight="1">
      <c r="B73" s="67"/>
      <c r="C73" s="68"/>
      <c r="D73" s="68"/>
      <c r="E73" s="68"/>
      <c r="F73" s="68"/>
      <c r="G73" s="68"/>
      <c r="H73" s="68"/>
      <c r="I73" s="166"/>
      <c r="J73" s="68"/>
      <c r="K73" s="69"/>
    </row>
    <row r="77" s="1" customFormat="1" ht="6.96" customHeight="1">
      <c r="B77" s="70"/>
      <c r="C77" s="71"/>
      <c r="D77" s="71"/>
      <c r="E77" s="71"/>
      <c r="F77" s="71"/>
      <c r="G77" s="71"/>
      <c r="H77" s="71"/>
      <c r="I77" s="169"/>
      <c r="J77" s="71"/>
      <c r="K77" s="71"/>
      <c r="L77" s="72"/>
    </row>
    <row r="78" s="1" customFormat="1" ht="36.96" customHeight="1">
      <c r="B78" s="46"/>
      <c r="C78" s="73" t="s">
        <v>123</v>
      </c>
      <c r="D78" s="74"/>
      <c r="E78" s="74"/>
      <c r="F78" s="74"/>
      <c r="G78" s="74"/>
      <c r="H78" s="74"/>
      <c r="I78" s="191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91"/>
      <c r="J79" s="74"/>
      <c r="K79" s="74"/>
      <c r="L79" s="72"/>
    </row>
    <row r="80" s="1" customFormat="1" ht="14.4" customHeight="1">
      <c r="B80" s="46"/>
      <c r="C80" s="76" t="s">
        <v>18</v>
      </c>
      <c r="D80" s="74"/>
      <c r="E80" s="74"/>
      <c r="F80" s="74"/>
      <c r="G80" s="74"/>
      <c r="H80" s="74"/>
      <c r="I80" s="191"/>
      <c r="J80" s="74"/>
      <c r="K80" s="74"/>
      <c r="L80" s="72"/>
    </row>
    <row r="81" s="1" customFormat="1" ht="16.5" customHeight="1">
      <c r="B81" s="46"/>
      <c r="C81" s="74"/>
      <c r="D81" s="74"/>
      <c r="E81" s="192" t="str">
        <f>E7</f>
        <v>Hradec Králové ON - oprava (vnitřní omítky, osvětlení a dešťové svody)</v>
      </c>
      <c r="F81" s="76"/>
      <c r="G81" s="76"/>
      <c r="H81" s="76"/>
      <c r="I81" s="191"/>
      <c r="J81" s="74"/>
      <c r="K81" s="74"/>
      <c r="L81" s="72"/>
    </row>
    <row r="82" s="1" customFormat="1" ht="14.4" customHeight="1">
      <c r="B82" s="46"/>
      <c r="C82" s="76" t="s">
        <v>95</v>
      </c>
      <c r="D82" s="74"/>
      <c r="E82" s="74"/>
      <c r="F82" s="74"/>
      <c r="G82" s="74"/>
      <c r="H82" s="74"/>
      <c r="I82" s="191"/>
      <c r="J82" s="74"/>
      <c r="K82" s="74"/>
      <c r="L82" s="72"/>
    </row>
    <row r="83" s="1" customFormat="1" ht="17.25" customHeight="1">
      <c r="B83" s="46"/>
      <c r="C83" s="74"/>
      <c r="D83" s="74"/>
      <c r="E83" s="82" t="str">
        <f>E9</f>
        <v xml:space="preserve">CD--SVODY-VNITRNI -  - CD--SVODY-VNITRNI - VÝMĚN...</v>
      </c>
      <c r="F83" s="74"/>
      <c r="G83" s="74"/>
      <c r="H83" s="74"/>
      <c r="I83" s="191"/>
      <c r="J83" s="74"/>
      <c r="K83" s="74"/>
      <c r="L83" s="72"/>
    </row>
    <row r="84" s="1" customFormat="1" ht="6.96" customHeight="1">
      <c r="B84" s="46"/>
      <c r="C84" s="74"/>
      <c r="D84" s="74"/>
      <c r="E84" s="74"/>
      <c r="F84" s="74"/>
      <c r="G84" s="74"/>
      <c r="H84" s="74"/>
      <c r="I84" s="191"/>
      <c r="J84" s="74"/>
      <c r="K84" s="74"/>
      <c r="L84" s="72"/>
    </row>
    <row r="85" s="1" customFormat="1" ht="18" customHeight="1">
      <c r="B85" s="46"/>
      <c r="C85" s="76" t="s">
        <v>23</v>
      </c>
      <c r="D85" s="74"/>
      <c r="E85" s="74"/>
      <c r="F85" s="193" t="str">
        <f>F12</f>
        <v xml:space="preserve"> </v>
      </c>
      <c r="G85" s="74"/>
      <c r="H85" s="74"/>
      <c r="I85" s="194" t="s">
        <v>25</v>
      </c>
      <c r="J85" s="85" t="str">
        <f>IF(J12="","",J12)</f>
        <v>8. 6. 2018</v>
      </c>
      <c r="K85" s="74"/>
      <c r="L85" s="72"/>
    </row>
    <row r="86" s="1" customFormat="1" ht="6.96" customHeight="1">
      <c r="B86" s="46"/>
      <c r="C86" s="74"/>
      <c r="D86" s="74"/>
      <c r="E86" s="74"/>
      <c r="F86" s="74"/>
      <c r="G86" s="74"/>
      <c r="H86" s="74"/>
      <c r="I86" s="191"/>
      <c r="J86" s="74"/>
      <c r="K86" s="74"/>
      <c r="L86" s="72"/>
    </row>
    <row r="87" s="1" customFormat="1">
      <c r="B87" s="46"/>
      <c r="C87" s="76" t="s">
        <v>27</v>
      </c>
      <c r="D87" s="74"/>
      <c r="E87" s="74"/>
      <c r="F87" s="193" t="str">
        <f>E15</f>
        <v xml:space="preserve"> </v>
      </c>
      <c r="G87" s="74"/>
      <c r="H87" s="74"/>
      <c r="I87" s="194" t="s">
        <v>33</v>
      </c>
      <c r="J87" s="193" t="str">
        <f>E21</f>
        <v xml:space="preserve"> </v>
      </c>
      <c r="K87" s="74"/>
      <c r="L87" s="72"/>
    </row>
    <row r="88" s="1" customFormat="1" ht="14.4" customHeight="1">
      <c r="B88" s="46"/>
      <c r="C88" s="76" t="s">
        <v>31</v>
      </c>
      <c r="D88" s="74"/>
      <c r="E88" s="74"/>
      <c r="F88" s="193" t="str">
        <f>IF(E18="","",E18)</f>
        <v/>
      </c>
      <c r="G88" s="74"/>
      <c r="H88" s="74"/>
      <c r="I88" s="191"/>
      <c r="J88" s="74"/>
      <c r="K88" s="74"/>
      <c r="L88" s="72"/>
    </row>
    <row r="89" s="1" customFormat="1" ht="10.32" customHeight="1">
      <c r="B89" s="46"/>
      <c r="C89" s="74"/>
      <c r="D89" s="74"/>
      <c r="E89" s="74"/>
      <c r="F89" s="74"/>
      <c r="G89" s="74"/>
      <c r="H89" s="74"/>
      <c r="I89" s="191"/>
      <c r="J89" s="74"/>
      <c r="K89" s="74"/>
      <c r="L89" s="72"/>
    </row>
    <row r="90" s="9" customFormat="1" ht="29.28" customHeight="1">
      <c r="B90" s="195"/>
      <c r="C90" s="196" t="s">
        <v>124</v>
      </c>
      <c r="D90" s="197" t="s">
        <v>55</v>
      </c>
      <c r="E90" s="197" t="s">
        <v>51</v>
      </c>
      <c r="F90" s="197" t="s">
        <v>125</v>
      </c>
      <c r="G90" s="197" t="s">
        <v>126</v>
      </c>
      <c r="H90" s="197" t="s">
        <v>127</v>
      </c>
      <c r="I90" s="198" t="s">
        <v>128</v>
      </c>
      <c r="J90" s="197" t="s">
        <v>99</v>
      </c>
      <c r="K90" s="199" t="s">
        <v>129</v>
      </c>
      <c r="L90" s="200"/>
      <c r="M90" s="102" t="s">
        <v>130</v>
      </c>
      <c r="N90" s="103" t="s">
        <v>40</v>
      </c>
      <c r="O90" s="103" t="s">
        <v>131</v>
      </c>
      <c r="P90" s="103" t="s">
        <v>132</v>
      </c>
      <c r="Q90" s="103" t="s">
        <v>133</v>
      </c>
      <c r="R90" s="103" t="s">
        <v>134</v>
      </c>
      <c r="S90" s="103" t="s">
        <v>135</v>
      </c>
      <c r="T90" s="104" t="s">
        <v>136</v>
      </c>
    </row>
    <row r="91" s="1" customFormat="1" ht="29.28" customHeight="1">
      <c r="B91" s="46"/>
      <c r="C91" s="108" t="s">
        <v>100</v>
      </c>
      <c r="D91" s="74"/>
      <c r="E91" s="74"/>
      <c r="F91" s="74"/>
      <c r="G91" s="74"/>
      <c r="H91" s="74"/>
      <c r="I91" s="191"/>
      <c r="J91" s="201">
        <f>BK91</f>
        <v>0</v>
      </c>
      <c r="K91" s="74"/>
      <c r="L91" s="72"/>
      <c r="M91" s="105"/>
      <c r="N91" s="106"/>
      <c r="O91" s="106"/>
      <c r="P91" s="202">
        <f>P92+P143+P177+P184</f>
        <v>0</v>
      </c>
      <c r="Q91" s="106"/>
      <c r="R91" s="202">
        <f>R92+R143+R177+R184</f>
        <v>0</v>
      </c>
      <c r="S91" s="106"/>
      <c r="T91" s="203">
        <f>T92+T143+T177+T184</f>
        <v>0</v>
      </c>
      <c r="AT91" s="24" t="s">
        <v>69</v>
      </c>
      <c r="AU91" s="24" t="s">
        <v>101</v>
      </c>
      <c r="BK91" s="204">
        <f>BK92+BK143+BK177+BK184</f>
        <v>0</v>
      </c>
    </row>
    <row r="92" s="10" customFormat="1" ht="37.44" customHeight="1">
      <c r="B92" s="205"/>
      <c r="C92" s="206"/>
      <c r="D92" s="207" t="s">
        <v>69</v>
      </c>
      <c r="E92" s="208" t="s">
        <v>137</v>
      </c>
      <c r="F92" s="208" t="s">
        <v>138</v>
      </c>
      <c r="G92" s="206"/>
      <c r="H92" s="206"/>
      <c r="I92" s="209"/>
      <c r="J92" s="210">
        <f>BK92</f>
        <v>0</v>
      </c>
      <c r="K92" s="206"/>
      <c r="L92" s="211"/>
      <c r="M92" s="212"/>
      <c r="N92" s="213"/>
      <c r="O92" s="213"/>
      <c r="P92" s="214">
        <f>P93+P97+P101+P117+P132+P140</f>
        <v>0</v>
      </c>
      <c r="Q92" s="213"/>
      <c r="R92" s="214">
        <f>R93+R97+R101+R117+R132+R140</f>
        <v>0</v>
      </c>
      <c r="S92" s="213"/>
      <c r="T92" s="215">
        <f>T93+T97+T101+T117+T132+T140</f>
        <v>0</v>
      </c>
      <c r="AR92" s="216" t="s">
        <v>78</v>
      </c>
      <c r="AT92" s="217" t="s">
        <v>69</v>
      </c>
      <c r="AU92" s="217" t="s">
        <v>70</v>
      </c>
      <c r="AY92" s="216" t="s">
        <v>139</v>
      </c>
      <c r="BK92" s="218">
        <f>BK93+BK97+BK101+BK117+BK132+BK140</f>
        <v>0</v>
      </c>
    </row>
    <row r="93" s="10" customFormat="1" ht="19.92" customHeight="1">
      <c r="B93" s="205"/>
      <c r="C93" s="206"/>
      <c r="D93" s="207" t="s">
        <v>69</v>
      </c>
      <c r="E93" s="219" t="s">
        <v>149</v>
      </c>
      <c r="F93" s="219" t="s">
        <v>715</v>
      </c>
      <c r="G93" s="206"/>
      <c r="H93" s="206"/>
      <c r="I93" s="209"/>
      <c r="J93" s="220">
        <f>BK93</f>
        <v>0</v>
      </c>
      <c r="K93" s="206"/>
      <c r="L93" s="211"/>
      <c r="M93" s="212"/>
      <c r="N93" s="213"/>
      <c r="O93" s="213"/>
      <c r="P93" s="214">
        <f>SUM(P94:P96)</f>
        <v>0</v>
      </c>
      <c r="Q93" s="213"/>
      <c r="R93" s="214">
        <f>SUM(R94:R96)</f>
        <v>0</v>
      </c>
      <c r="S93" s="213"/>
      <c r="T93" s="215">
        <f>SUM(T94:T96)</f>
        <v>0</v>
      </c>
      <c r="AR93" s="216" t="s">
        <v>78</v>
      </c>
      <c r="AT93" s="217" t="s">
        <v>69</v>
      </c>
      <c r="AU93" s="217" t="s">
        <v>78</v>
      </c>
      <c r="AY93" s="216" t="s">
        <v>139</v>
      </c>
      <c r="BK93" s="218">
        <f>SUM(BK94:BK96)</f>
        <v>0</v>
      </c>
    </row>
    <row r="94" s="1" customFormat="1" ht="16.5" customHeight="1">
      <c r="B94" s="46"/>
      <c r="C94" s="221" t="s">
        <v>78</v>
      </c>
      <c r="D94" s="221" t="s">
        <v>142</v>
      </c>
      <c r="E94" s="222" t="s">
        <v>716</v>
      </c>
      <c r="F94" s="223" t="s">
        <v>717</v>
      </c>
      <c r="G94" s="224" t="s">
        <v>183</v>
      </c>
      <c r="H94" s="225">
        <v>22</v>
      </c>
      <c r="I94" s="226"/>
      <c r="J94" s="227">
        <f>ROUND(I94*H94,2)</f>
        <v>0</v>
      </c>
      <c r="K94" s="223" t="s">
        <v>184</v>
      </c>
      <c r="L94" s="72"/>
      <c r="M94" s="228" t="s">
        <v>21</v>
      </c>
      <c r="N94" s="229" t="s">
        <v>41</v>
      </c>
      <c r="O94" s="47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4" t="s">
        <v>146</v>
      </c>
      <c r="AT94" s="24" t="s">
        <v>142</v>
      </c>
      <c r="AU94" s="24" t="s">
        <v>80</v>
      </c>
      <c r="AY94" s="24" t="s">
        <v>139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4" t="s">
        <v>78</v>
      </c>
      <c r="BK94" s="232">
        <f>ROUND(I94*H94,2)</f>
        <v>0</v>
      </c>
      <c r="BL94" s="24" t="s">
        <v>146</v>
      </c>
      <c r="BM94" s="24" t="s">
        <v>80</v>
      </c>
    </row>
    <row r="95" s="11" customFormat="1">
      <c r="B95" s="233"/>
      <c r="C95" s="234"/>
      <c r="D95" s="235" t="s">
        <v>162</v>
      </c>
      <c r="E95" s="236" t="s">
        <v>21</v>
      </c>
      <c r="F95" s="237" t="s">
        <v>718</v>
      </c>
      <c r="G95" s="234"/>
      <c r="H95" s="238">
        <v>22</v>
      </c>
      <c r="I95" s="239"/>
      <c r="J95" s="234"/>
      <c r="K95" s="234"/>
      <c r="L95" s="240"/>
      <c r="M95" s="241"/>
      <c r="N95" s="242"/>
      <c r="O95" s="242"/>
      <c r="P95" s="242"/>
      <c r="Q95" s="242"/>
      <c r="R95" s="242"/>
      <c r="S95" s="242"/>
      <c r="T95" s="243"/>
      <c r="AT95" s="244" t="s">
        <v>162</v>
      </c>
      <c r="AU95" s="244" t="s">
        <v>80</v>
      </c>
      <c r="AV95" s="11" t="s">
        <v>80</v>
      </c>
      <c r="AW95" s="11" t="s">
        <v>34</v>
      </c>
      <c r="AX95" s="11" t="s">
        <v>70</v>
      </c>
      <c r="AY95" s="244" t="s">
        <v>139</v>
      </c>
    </row>
    <row r="96" s="12" customFormat="1">
      <c r="B96" s="245"/>
      <c r="C96" s="246"/>
      <c r="D96" s="235" t="s">
        <v>162</v>
      </c>
      <c r="E96" s="247" t="s">
        <v>21</v>
      </c>
      <c r="F96" s="248" t="s">
        <v>169</v>
      </c>
      <c r="G96" s="246"/>
      <c r="H96" s="249">
        <v>22</v>
      </c>
      <c r="I96" s="250"/>
      <c r="J96" s="246"/>
      <c r="K96" s="246"/>
      <c r="L96" s="251"/>
      <c r="M96" s="252"/>
      <c r="N96" s="253"/>
      <c r="O96" s="253"/>
      <c r="P96" s="253"/>
      <c r="Q96" s="253"/>
      <c r="R96" s="253"/>
      <c r="S96" s="253"/>
      <c r="T96" s="254"/>
      <c r="AT96" s="255" t="s">
        <v>162</v>
      </c>
      <c r="AU96" s="255" t="s">
        <v>80</v>
      </c>
      <c r="AV96" s="12" t="s">
        <v>146</v>
      </c>
      <c r="AW96" s="12" t="s">
        <v>34</v>
      </c>
      <c r="AX96" s="12" t="s">
        <v>78</v>
      </c>
      <c r="AY96" s="255" t="s">
        <v>139</v>
      </c>
    </row>
    <row r="97" s="10" customFormat="1" ht="29.88" customHeight="1">
      <c r="B97" s="205"/>
      <c r="C97" s="206"/>
      <c r="D97" s="207" t="s">
        <v>69</v>
      </c>
      <c r="E97" s="219" t="s">
        <v>146</v>
      </c>
      <c r="F97" s="219" t="s">
        <v>719</v>
      </c>
      <c r="G97" s="206"/>
      <c r="H97" s="206"/>
      <c r="I97" s="209"/>
      <c r="J97" s="220">
        <f>BK97</f>
        <v>0</v>
      </c>
      <c r="K97" s="206"/>
      <c r="L97" s="211"/>
      <c r="M97" s="212"/>
      <c r="N97" s="213"/>
      <c r="O97" s="213"/>
      <c r="P97" s="214">
        <f>SUM(P98:P100)</f>
        <v>0</v>
      </c>
      <c r="Q97" s="213"/>
      <c r="R97" s="214">
        <f>SUM(R98:R100)</f>
        <v>0</v>
      </c>
      <c r="S97" s="213"/>
      <c r="T97" s="215">
        <f>SUM(T98:T100)</f>
        <v>0</v>
      </c>
      <c r="AR97" s="216" t="s">
        <v>78</v>
      </c>
      <c r="AT97" s="217" t="s">
        <v>69</v>
      </c>
      <c r="AU97" s="217" t="s">
        <v>78</v>
      </c>
      <c r="AY97" s="216" t="s">
        <v>139</v>
      </c>
      <c r="BK97" s="218">
        <f>SUM(BK98:BK100)</f>
        <v>0</v>
      </c>
    </row>
    <row r="98" s="1" customFormat="1" ht="16.5" customHeight="1">
      <c r="B98" s="46"/>
      <c r="C98" s="221" t="s">
        <v>80</v>
      </c>
      <c r="D98" s="221" t="s">
        <v>142</v>
      </c>
      <c r="E98" s="222" t="s">
        <v>720</v>
      </c>
      <c r="F98" s="223" t="s">
        <v>721</v>
      </c>
      <c r="G98" s="224" t="s">
        <v>196</v>
      </c>
      <c r="H98" s="225">
        <v>1.8</v>
      </c>
      <c r="I98" s="226"/>
      <c r="J98" s="227">
        <f>ROUND(I98*H98,2)</f>
        <v>0</v>
      </c>
      <c r="K98" s="223" t="s">
        <v>184</v>
      </c>
      <c r="L98" s="72"/>
      <c r="M98" s="228" t="s">
        <v>21</v>
      </c>
      <c r="N98" s="229" t="s">
        <v>41</v>
      </c>
      <c r="O98" s="47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4" t="s">
        <v>146</v>
      </c>
      <c r="AT98" s="24" t="s">
        <v>142</v>
      </c>
      <c r="AU98" s="24" t="s">
        <v>80</v>
      </c>
      <c r="AY98" s="24" t="s">
        <v>139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4" t="s">
        <v>78</v>
      </c>
      <c r="BK98" s="232">
        <f>ROUND(I98*H98,2)</f>
        <v>0</v>
      </c>
      <c r="BL98" s="24" t="s">
        <v>146</v>
      </c>
      <c r="BM98" s="24" t="s">
        <v>146</v>
      </c>
    </row>
    <row r="99" s="11" customFormat="1">
      <c r="B99" s="233"/>
      <c r="C99" s="234"/>
      <c r="D99" s="235" t="s">
        <v>162</v>
      </c>
      <c r="E99" s="236" t="s">
        <v>21</v>
      </c>
      <c r="F99" s="237" t="s">
        <v>722</v>
      </c>
      <c r="G99" s="234"/>
      <c r="H99" s="238">
        <v>1.8</v>
      </c>
      <c r="I99" s="239"/>
      <c r="J99" s="234"/>
      <c r="K99" s="234"/>
      <c r="L99" s="240"/>
      <c r="M99" s="241"/>
      <c r="N99" s="242"/>
      <c r="O99" s="242"/>
      <c r="P99" s="242"/>
      <c r="Q99" s="242"/>
      <c r="R99" s="242"/>
      <c r="S99" s="242"/>
      <c r="T99" s="243"/>
      <c r="AT99" s="244" t="s">
        <v>162</v>
      </c>
      <c r="AU99" s="244" t="s">
        <v>80</v>
      </c>
      <c r="AV99" s="11" t="s">
        <v>80</v>
      </c>
      <c r="AW99" s="11" t="s">
        <v>34</v>
      </c>
      <c r="AX99" s="11" t="s">
        <v>70</v>
      </c>
      <c r="AY99" s="244" t="s">
        <v>139</v>
      </c>
    </row>
    <row r="100" s="12" customFormat="1">
      <c r="B100" s="245"/>
      <c r="C100" s="246"/>
      <c r="D100" s="235" t="s">
        <v>162</v>
      </c>
      <c r="E100" s="247" t="s">
        <v>21</v>
      </c>
      <c r="F100" s="248" t="s">
        <v>169</v>
      </c>
      <c r="G100" s="246"/>
      <c r="H100" s="249">
        <v>1.8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AT100" s="255" t="s">
        <v>162</v>
      </c>
      <c r="AU100" s="255" t="s">
        <v>80</v>
      </c>
      <c r="AV100" s="12" t="s">
        <v>146</v>
      </c>
      <c r="AW100" s="12" t="s">
        <v>34</v>
      </c>
      <c r="AX100" s="12" t="s">
        <v>78</v>
      </c>
      <c r="AY100" s="255" t="s">
        <v>139</v>
      </c>
    </row>
    <row r="101" s="10" customFormat="1" ht="29.88" customHeight="1">
      <c r="B101" s="205"/>
      <c r="C101" s="206"/>
      <c r="D101" s="207" t="s">
        <v>69</v>
      </c>
      <c r="E101" s="219" t="s">
        <v>140</v>
      </c>
      <c r="F101" s="219" t="s">
        <v>141</v>
      </c>
      <c r="G101" s="206"/>
      <c r="H101" s="206"/>
      <c r="I101" s="209"/>
      <c r="J101" s="220">
        <f>BK101</f>
        <v>0</v>
      </c>
      <c r="K101" s="206"/>
      <c r="L101" s="211"/>
      <c r="M101" s="212"/>
      <c r="N101" s="213"/>
      <c r="O101" s="213"/>
      <c r="P101" s="214">
        <f>SUM(P102:P116)</f>
        <v>0</v>
      </c>
      <c r="Q101" s="213"/>
      <c r="R101" s="214">
        <f>SUM(R102:R116)</f>
        <v>0</v>
      </c>
      <c r="S101" s="213"/>
      <c r="T101" s="215">
        <f>SUM(T102:T116)</f>
        <v>0</v>
      </c>
      <c r="AR101" s="216" t="s">
        <v>78</v>
      </c>
      <c r="AT101" s="217" t="s">
        <v>69</v>
      </c>
      <c r="AU101" s="217" t="s">
        <v>78</v>
      </c>
      <c r="AY101" s="216" t="s">
        <v>139</v>
      </c>
      <c r="BK101" s="218">
        <f>SUM(BK102:BK116)</f>
        <v>0</v>
      </c>
    </row>
    <row r="102" s="1" customFormat="1" ht="16.5" customHeight="1">
      <c r="B102" s="46"/>
      <c r="C102" s="221" t="s">
        <v>149</v>
      </c>
      <c r="D102" s="221" t="s">
        <v>142</v>
      </c>
      <c r="E102" s="222" t="s">
        <v>723</v>
      </c>
      <c r="F102" s="223" t="s">
        <v>724</v>
      </c>
      <c r="G102" s="224" t="s">
        <v>490</v>
      </c>
      <c r="H102" s="225">
        <v>9</v>
      </c>
      <c r="I102" s="226"/>
      <c r="J102" s="227">
        <f>ROUND(I102*H102,2)</f>
        <v>0</v>
      </c>
      <c r="K102" s="223" t="s">
        <v>184</v>
      </c>
      <c r="L102" s="72"/>
      <c r="M102" s="228" t="s">
        <v>21</v>
      </c>
      <c r="N102" s="229" t="s">
        <v>41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146</v>
      </c>
      <c r="AT102" s="24" t="s">
        <v>142</v>
      </c>
      <c r="AU102" s="24" t="s">
        <v>80</v>
      </c>
      <c r="AY102" s="24" t="s">
        <v>139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78</v>
      </c>
      <c r="BK102" s="232">
        <f>ROUND(I102*H102,2)</f>
        <v>0</v>
      </c>
      <c r="BL102" s="24" t="s">
        <v>146</v>
      </c>
      <c r="BM102" s="24" t="s">
        <v>140</v>
      </c>
    </row>
    <row r="103" s="11" customFormat="1">
      <c r="B103" s="233"/>
      <c r="C103" s="234"/>
      <c r="D103" s="235" t="s">
        <v>162</v>
      </c>
      <c r="E103" s="236" t="s">
        <v>21</v>
      </c>
      <c r="F103" s="237" t="s">
        <v>725</v>
      </c>
      <c r="G103" s="234"/>
      <c r="H103" s="238">
        <v>9</v>
      </c>
      <c r="I103" s="239"/>
      <c r="J103" s="234"/>
      <c r="K103" s="234"/>
      <c r="L103" s="240"/>
      <c r="M103" s="241"/>
      <c r="N103" s="242"/>
      <c r="O103" s="242"/>
      <c r="P103" s="242"/>
      <c r="Q103" s="242"/>
      <c r="R103" s="242"/>
      <c r="S103" s="242"/>
      <c r="T103" s="243"/>
      <c r="AT103" s="244" t="s">
        <v>162</v>
      </c>
      <c r="AU103" s="244" t="s">
        <v>80</v>
      </c>
      <c r="AV103" s="11" t="s">
        <v>80</v>
      </c>
      <c r="AW103" s="11" t="s">
        <v>34</v>
      </c>
      <c r="AX103" s="11" t="s">
        <v>70</v>
      </c>
      <c r="AY103" s="244" t="s">
        <v>139</v>
      </c>
    </row>
    <row r="104" s="12" customFormat="1">
      <c r="B104" s="245"/>
      <c r="C104" s="246"/>
      <c r="D104" s="235" t="s">
        <v>162</v>
      </c>
      <c r="E104" s="247" t="s">
        <v>21</v>
      </c>
      <c r="F104" s="248" t="s">
        <v>169</v>
      </c>
      <c r="G104" s="246"/>
      <c r="H104" s="249">
        <v>9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162</v>
      </c>
      <c r="AU104" s="255" t="s">
        <v>80</v>
      </c>
      <c r="AV104" s="12" t="s">
        <v>146</v>
      </c>
      <c r="AW104" s="12" t="s">
        <v>34</v>
      </c>
      <c r="AX104" s="12" t="s">
        <v>78</v>
      </c>
      <c r="AY104" s="255" t="s">
        <v>139</v>
      </c>
    </row>
    <row r="105" s="1" customFormat="1" ht="16.5" customHeight="1">
      <c r="B105" s="46"/>
      <c r="C105" s="221" t="s">
        <v>146</v>
      </c>
      <c r="D105" s="221" t="s">
        <v>142</v>
      </c>
      <c r="E105" s="222" t="s">
        <v>726</v>
      </c>
      <c r="F105" s="223" t="s">
        <v>727</v>
      </c>
      <c r="G105" s="224" t="s">
        <v>183</v>
      </c>
      <c r="H105" s="225">
        <v>32</v>
      </c>
      <c r="I105" s="226"/>
      <c r="J105" s="227">
        <f>ROUND(I105*H105,2)</f>
        <v>0</v>
      </c>
      <c r="K105" s="223" t="s">
        <v>184</v>
      </c>
      <c r="L105" s="72"/>
      <c r="M105" s="228" t="s">
        <v>21</v>
      </c>
      <c r="N105" s="229" t="s">
        <v>41</v>
      </c>
      <c r="O105" s="47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4" t="s">
        <v>146</v>
      </c>
      <c r="AT105" s="24" t="s">
        <v>142</v>
      </c>
      <c r="AU105" s="24" t="s">
        <v>80</v>
      </c>
      <c r="AY105" s="24" t="s">
        <v>139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4" t="s">
        <v>78</v>
      </c>
      <c r="BK105" s="232">
        <f>ROUND(I105*H105,2)</f>
        <v>0</v>
      </c>
      <c r="BL105" s="24" t="s">
        <v>146</v>
      </c>
      <c r="BM105" s="24" t="s">
        <v>153</v>
      </c>
    </row>
    <row r="106" s="11" customFormat="1">
      <c r="B106" s="233"/>
      <c r="C106" s="234"/>
      <c r="D106" s="235" t="s">
        <v>162</v>
      </c>
      <c r="E106" s="236" t="s">
        <v>21</v>
      </c>
      <c r="F106" s="237" t="s">
        <v>728</v>
      </c>
      <c r="G106" s="234"/>
      <c r="H106" s="238">
        <v>32</v>
      </c>
      <c r="I106" s="239"/>
      <c r="J106" s="234"/>
      <c r="K106" s="234"/>
      <c r="L106" s="240"/>
      <c r="M106" s="241"/>
      <c r="N106" s="242"/>
      <c r="O106" s="242"/>
      <c r="P106" s="242"/>
      <c r="Q106" s="242"/>
      <c r="R106" s="242"/>
      <c r="S106" s="242"/>
      <c r="T106" s="243"/>
      <c r="AT106" s="244" t="s">
        <v>162</v>
      </c>
      <c r="AU106" s="244" t="s">
        <v>80</v>
      </c>
      <c r="AV106" s="11" t="s">
        <v>80</v>
      </c>
      <c r="AW106" s="11" t="s">
        <v>34</v>
      </c>
      <c r="AX106" s="11" t="s">
        <v>70</v>
      </c>
      <c r="AY106" s="244" t="s">
        <v>139</v>
      </c>
    </row>
    <row r="107" s="12" customFormat="1">
      <c r="B107" s="245"/>
      <c r="C107" s="246"/>
      <c r="D107" s="235" t="s">
        <v>162</v>
      </c>
      <c r="E107" s="247" t="s">
        <v>21</v>
      </c>
      <c r="F107" s="248" t="s">
        <v>169</v>
      </c>
      <c r="G107" s="246"/>
      <c r="H107" s="249">
        <v>32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162</v>
      </c>
      <c r="AU107" s="255" t="s">
        <v>80</v>
      </c>
      <c r="AV107" s="12" t="s">
        <v>146</v>
      </c>
      <c r="AW107" s="12" t="s">
        <v>34</v>
      </c>
      <c r="AX107" s="12" t="s">
        <v>78</v>
      </c>
      <c r="AY107" s="255" t="s">
        <v>139</v>
      </c>
    </row>
    <row r="108" s="1" customFormat="1" ht="16.5" customHeight="1">
      <c r="B108" s="46"/>
      <c r="C108" s="221" t="s">
        <v>154</v>
      </c>
      <c r="D108" s="221" t="s">
        <v>142</v>
      </c>
      <c r="E108" s="222" t="s">
        <v>729</v>
      </c>
      <c r="F108" s="223" t="s">
        <v>730</v>
      </c>
      <c r="G108" s="224" t="s">
        <v>183</v>
      </c>
      <c r="H108" s="225">
        <v>16</v>
      </c>
      <c r="I108" s="226"/>
      <c r="J108" s="227">
        <f>ROUND(I108*H108,2)</f>
        <v>0</v>
      </c>
      <c r="K108" s="223" t="s">
        <v>184</v>
      </c>
      <c r="L108" s="72"/>
      <c r="M108" s="228" t="s">
        <v>21</v>
      </c>
      <c r="N108" s="229" t="s">
        <v>41</v>
      </c>
      <c r="O108" s="47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AR108" s="24" t="s">
        <v>146</v>
      </c>
      <c r="AT108" s="24" t="s">
        <v>142</v>
      </c>
      <c r="AU108" s="24" t="s">
        <v>80</v>
      </c>
      <c r="AY108" s="24" t="s">
        <v>139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24" t="s">
        <v>78</v>
      </c>
      <c r="BK108" s="232">
        <f>ROUND(I108*H108,2)</f>
        <v>0</v>
      </c>
      <c r="BL108" s="24" t="s">
        <v>146</v>
      </c>
      <c r="BM108" s="24" t="s">
        <v>157</v>
      </c>
    </row>
    <row r="109" s="11" customFormat="1">
      <c r="B109" s="233"/>
      <c r="C109" s="234"/>
      <c r="D109" s="235" t="s">
        <v>162</v>
      </c>
      <c r="E109" s="236" t="s">
        <v>21</v>
      </c>
      <c r="F109" s="237" t="s">
        <v>731</v>
      </c>
      <c r="G109" s="234"/>
      <c r="H109" s="238">
        <v>16</v>
      </c>
      <c r="I109" s="239"/>
      <c r="J109" s="234"/>
      <c r="K109" s="234"/>
      <c r="L109" s="240"/>
      <c r="M109" s="241"/>
      <c r="N109" s="242"/>
      <c r="O109" s="242"/>
      <c r="P109" s="242"/>
      <c r="Q109" s="242"/>
      <c r="R109" s="242"/>
      <c r="S109" s="242"/>
      <c r="T109" s="243"/>
      <c r="AT109" s="244" t="s">
        <v>162</v>
      </c>
      <c r="AU109" s="244" t="s">
        <v>80</v>
      </c>
      <c r="AV109" s="11" t="s">
        <v>80</v>
      </c>
      <c r="AW109" s="11" t="s">
        <v>34</v>
      </c>
      <c r="AX109" s="11" t="s">
        <v>70</v>
      </c>
      <c r="AY109" s="244" t="s">
        <v>139</v>
      </c>
    </row>
    <row r="110" s="12" customFormat="1">
      <c r="B110" s="245"/>
      <c r="C110" s="246"/>
      <c r="D110" s="235" t="s">
        <v>162</v>
      </c>
      <c r="E110" s="247" t="s">
        <v>21</v>
      </c>
      <c r="F110" s="248" t="s">
        <v>169</v>
      </c>
      <c r="G110" s="246"/>
      <c r="H110" s="249">
        <v>16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AT110" s="255" t="s">
        <v>162</v>
      </c>
      <c r="AU110" s="255" t="s">
        <v>80</v>
      </c>
      <c r="AV110" s="12" t="s">
        <v>146</v>
      </c>
      <c r="AW110" s="12" t="s">
        <v>34</v>
      </c>
      <c r="AX110" s="12" t="s">
        <v>78</v>
      </c>
      <c r="AY110" s="255" t="s">
        <v>139</v>
      </c>
    </row>
    <row r="111" s="1" customFormat="1" ht="16.5" customHeight="1">
      <c r="B111" s="46"/>
      <c r="C111" s="221" t="s">
        <v>140</v>
      </c>
      <c r="D111" s="221" t="s">
        <v>142</v>
      </c>
      <c r="E111" s="222" t="s">
        <v>732</v>
      </c>
      <c r="F111" s="223" t="s">
        <v>733</v>
      </c>
      <c r="G111" s="224" t="s">
        <v>183</v>
      </c>
      <c r="H111" s="225">
        <v>32</v>
      </c>
      <c r="I111" s="226"/>
      <c r="J111" s="227">
        <f>ROUND(I111*H111,2)</f>
        <v>0</v>
      </c>
      <c r="K111" s="223" t="s">
        <v>184</v>
      </c>
      <c r="L111" s="72"/>
      <c r="M111" s="228" t="s">
        <v>21</v>
      </c>
      <c r="N111" s="229" t="s">
        <v>41</v>
      </c>
      <c r="O111" s="47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AR111" s="24" t="s">
        <v>146</v>
      </c>
      <c r="AT111" s="24" t="s">
        <v>142</v>
      </c>
      <c r="AU111" s="24" t="s">
        <v>80</v>
      </c>
      <c r="AY111" s="24" t="s">
        <v>139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78</v>
      </c>
      <c r="BK111" s="232">
        <f>ROUND(I111*H111,2)</f>
        <v>0</v>
      </c>
      <c r="BL111" s="24" t="s">
        <v>146</v>
      </c>
      <c r="BM111" s="24" t="s">
        <v>161</v>
      </c>
    </row>
    <row r="112" s="11" customFormat="1">
      <c r="B112" s="233"/>
      <c r="C112" s="234"/>
      <c r="D112" s="235" t="s">
        <v>162</v>
      </c>
      <c r="E112" s="236" t="s">
        <v>21</v>
      </c>
      <c r="F112" s="237" t="s">
        <v>728</v>
      </c>
      <c r="G112" s="234"/>
      <c r="H112" s="238">
        <v>32</v>
      </c>
      <c r="I112" s="239"/>
      <c r="J112" s="234"/>
      <c r="K112" s="234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162</v>
      </c>
      <c r="AU112" s="244" t="s">
        <v>80</v>
      </c>
      <c r="AV112" s="11" t="s">
        <v>80</v>
      </c>
      <c r="AW112" s="11" t="s">
        <v>34</v>
      </c>
      <c r="AX112" s="11" t="s">
        <v>70</v>
      </c>
      <c r="AY112" s="244" t="s">
        <v>139</v>
      </c>
    </row>
    <row r="113" s="12" customFormat="1">
      <c r="B113" s="245"/>
      <c r="C113" s="246"/>
      <c r="D113" s="235" t="s">
        <v>162</v>
      </c>
      <c r="E113" s="247" t="s">
        <v>21</v>
      </c>
      <c r="F113" s="248" t="s">
        <v>169</v>
      </c>
      <c r="G113" s="246"/>
      <c r="H113" s="249">
        <v>32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AT113" s="255" t="s">
        <v>162</v>
      </c>
      <c r="AU113" s="255" t="s">
        <v>80</v>
      </c>
      <c r="AV113" s="12" t="s">
        <v>146</v>
      </c>
      <c r="AW113" s="12" t="s">
        <v>34</v>
      </c>
      <c r="AX113" s="12" t="s">
        <v>78</v>
      </c>
      <c r="AY113" s="255" t="s">
        <v>139</v>
      </c>
    </row>
    <row r="114" s="1" customFormat="1" ht="25.5" customHeight="1">
      <c r="B114" s="46"/>
      <c r="C114" s="221" t="s">
        <v>170</v>
      </c>
      <c r="D114" s="221" t="s">
        <v>142</v>
      </c>
      <c r="E114" s="222" t="s">
        <v>734</v>
      </c>
      <c r="F114" s="223" t="s">
        <v>735</v>
      </c>
      <c r="G114" s="224" t="s">
        <v>183</v>
      </c>
      <c r="H114" s="225">
        <v>36.600000000000001</v>
      </c>
      <c r="I114" s="226"/>
      <c r="J114" s="227">
        <f>ROUND(I114*H114,2)</f>
        <v>0</v>
      </c>
      <c r="K114" s="223" t="s">
        <v>184</v>
      </c>
      <c r="L114" s="72"/>
      <c r="M114" s="228" t="s">
        <v>21</v>
      </c>
      <c r="N114" s="229" t="s">
        <v>41</v>
      </c>
      <c r="O114" s="47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AR114" s="24" t="s">
        <v>146</v>
      </c>
      <c r="AT114" s="24" t="s">
        <v>142</v>
      </c>
      <c r="AU114" s="24" t="s">
        <v>80</v>
      </c>
      <c r="AY114" s="24" t="s">
        <v>139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4" t="s">
        <v>78</v>
      </c>
      <c r="BK114" s="232">
        <f>ROUND(I114*H114,2)</f>
        <v>0</v>
      </c>
      <c r="BL114" s="24" t="s">
        <v>146</v>
      </c>
      <c r="BM114" s="24" t="s">
        <v>173</v>
      </c>
    </row>
    <row r="115" s="1" customFormat="1" ht="16.5" customHeight="1">
      <c r="B115" s="46"/>
      <c r="C115" s="221" t="s">
        <v>153</v>
      </c>
      <c r="D115" s="221" t="s">
        <v>142</v>
      </c>
      <c r="E115" s="222" t="s">
        <v>736</v>
      </c>
      <c r="F115" s="223" t="s">
        <v>737</v>
      </c>
      <c r="G115" s="224" t="s">
        <v>183</v>
      </c>
      <c r="H115" s="225">
        <v>200</v>
      </c>
      <c r="I115" s="226"/>
      <c r="J115" s="227">
        <f>ROUND(I115*H115,2)</f>
        <v>0</v>
      </c>
      <c r="K115" s="223" t="s">
        <v>184</v>
      </c>
      <c r="L115" s="72"/>
      <c r="M115" s="228" t="s">
        <v>21</v>
      </c>
      <c r="N115" s="229" t="s">
        <v>41</v>
      </c>
      <c r="O115" s="47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AR115" s="24" t="s">
        <v>146</v>
      </c>
      <c r="AT115" s="24" t="s">
        <v>142</v>
      </c>
      <c r="AU115" s="24" t="s">
        <v>80</v>
      </c>
      <c r="AY115" s="24" t="s">
        <v>139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4" t="s">
        <v>78</v>
      </c>
      <c r="BK115" s="232">
        <f>ROUND(I115*H115,2)</f>
        <v>0</v>
      </c>
      <c r="BL115" s="24" t="s">
        <v>146</v>
      </c>
      <c r="BM115" s="24" t="s">
        <v>180</v>
      </c>
    </row>
    <row r="116" s="1" customFormat="1" ht="16.5" customHeight="1">
      <c r="B116" s="46"/>
      <c r="C116" s="221" t="s">
        <v>176</v>
      </c>
      <c r="D116" s="221" t="s">
        <v>142</v>
      </c>
      <c r="E116" s="222" t="s">
        <v>158</v>
      </c>
      <c r="F116" s="223" t="s">
        <v>738</v>
      </c>
      <c r="G116" s="224" t="s">
        <v>183</v>
      </c>
      <c r="H116" s="225">
        <v>300</v>
      </c>
      <c r="I116" s="226"/>
      <c r="J116" s="227">
        <f>ROUND(I116*H116,2)</f>
        <v>0</v>
      </c>
      <c r="K116" s="223" t="s">
        <v>184</v>
      </c>
      <c r="L116" s="72"/>
      <c r="M116" s="228" t="s">
        <v>21</v>
      </c>
      <c r="N116" s="229" t="s">
        <v>41</v>
      </c>
      <c r="O116" s="47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4" t="s">
        <v>146</v>
      </c>
      <c r="AT116" s="24" t="s">
        <v>142</v>
      </c>
      <c r="AU116" s="24" t="s">
        <v>80</v>
      </c>
      <c r="AY116" s="24" t="s">
        <v>139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4" t="s">
        <v>78</v>
      </c>
      <c r="BK116" s="232">
        <f>ROUND(I116*H116,2)</f>
        <v>0</v>
      </c>
      <c r="BL116" s="24" t="s">
        <v>146</v>
      </c>
      <c r="BM116" s="24" t="s">
        <v>185</v>
      </c>
    </row>
    <row r="117" s="10" customFormat="1" ht="29.88" customHeight="1">
      <c r="B117" s="205"/>
      <c r="C117" s="206"/>
      <c r="D117" s="207" t="s">
        <v>69</v>
      </c>
      <c r="E117" s="219" t="s">
        <v>176</v>
      </c>
      <c r="F117" s="219" t="s">
        <v>739</v>
      </c>
      <c r="G117" s="206"/>
      <c r="H117" s="206"/>
      <c r="I117" s="209"/>
      <c r="J117" s="220">
        <f>BK117</f>
        <v>0</v>
      </c>
      <c r="K117" s="206"/>
      <c r="L117" s="211"/>
      <c r="M117" s="212"/>
      <c r="N117" s="213"/>
      <c r="O117" s="213"/>
      <c r="P117" s="214">
        <f>SUM(P118:P131)</f>
        <v>0</v>
      </c>
      <c r="Q117" s="213"/>
      <c r="R117" s="214">
        <f>SUM(R118:R131)</f>
        <v>0</v>
      </c>
      <c r="S117" s="213"/>
      <c r="T117" s="215">
        <f>SUM(T118:T131)</f>
        <v>0</v>
      </c>
      <c r="AR117" s="216" t="s">
        <v>78</v>
      </c>
      <c r="AT117" s="217" t="s">
        <v>69</v>
      </c>
      <c r="AU117" s="217" t="s">
        <v>78</v>
      </c>
      <c r="AY117" s="216" t="s">
        <v>139</v>
      </c>
      <c r="BK117" s="218">
        <f>SUM(BK118:BK131)</f>
        <v>0</v>
      </c>
    </row>
    <row r="118" s="1" customFormat="1" ht="25.5" customHeight="1">
      <c r="B118" s="46"/>
      <c r="C118" s="221" t="s">
        <v>157</v>
      </c>
      <c r="D118" s="221" t="s">
        <v>142</v>
      </c>
      <c r="E118" s="222" t="s">
        <v>740</v>
      </c>
      <c r="F118" s="223" t="s">
        <v>741</v>
      </c>
      <c r="G118" s="224" t="s">
        <v>490</v>
      </c>
      <c r="H118" s="225">
        <v>9</v>
      </c>
      <c r="I118" s="226"/>
      <c r="J118" s="227">
        <f>ROUND(I118*H118,2)</f>
        <v>0</v>
      </c>
      <c r="K118" s="223" t="s">
        <v>184</v>
      </c>
      <c r="L118" s="72"/>
      <c r="M118" s="228" t="s">
        <v>21</v>
      </c>
      <c r="N118" s="229" t="s">
        <v>41</v>
      </c>
      <c r="O118" s="47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4" t="s">
        <v>146</v>
      </c>
      <c r="AT118" s="24" t="s">
        <v>142</v>
      </c>
      <c r="AU118" s="24" t="s">
        <v>80</v>
      </c>
      <c r="AY118" s="24" t="s">
        <v>139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4" t="s">
        <v>78</v>
      </c>
      <c r="BK118" s="232">
        <f>ROUND(I118*H118,2)</f>
        <v>0</v>
      </c>
      <c r="BL118" s="24" t="s">
        <v>146</v>
      </c>
      <c r="BM118" s="24" t="s">
        <v>189</v>
      </c>
    </row>
    <row r="119" s="1" customFormat="1" ht="25.5" customHeight="1">
      <c r="B119" s="46"/>
      <c r="C119" s="221" t="s">
        <v>190</v>
      </c>
      <c r="D119" s="221" t="s">
        <v>142</v>
      </c>
      <c r="E119" s="222" t="s">
        <v>742</v>
      </c>
      <c r="F119" s="223" t="s">
        <v>743</v>
      </c>
      <c r="G119" s="224" t="s">
        <v>490</v>
      </c>
      <c r="H119" s="225">
        <v>45</v>
      </c>
      <c r="I119" s="226"/>
      <c r="J119" s="227">
        <f>ROUND(I119*H119,2)</f>
        <v>0</v>
      </c>
      <c r="K119" s="223" t="s">
        <v>184</v>
      </c>
      <c r="L119" s="72"/>
      <c r="M119" s="228" t="s">
        <v>21</v>
      </c>
      <c r="N119" s="229" t="s">
        <v>41</v>
      </c>
      <c r="O119" s="47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AR119" s="24" t="s">
        <v>146</v>
      </c>
      <c r="AT119" s="24" t="s">
        <v>142</v>
      </c>
      <c r="AU119" s="24" t="s">
        <v>80</v>
      </c>
      <c r="AY119" s="24" t="s">
        <v>139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4" t="s">
        <v>78</v>
      </c>
      <c r="BK119" s="232">
        <f>ROUND(I119*H119,2)</f>
        <v>0</v>
      </c>
      <c r="BL119" s="24" t="s">
        <v>146</v>
      </c>
      <c r="BM119" s="24" t="s">
        <v>193</v>
      </c>
    </row>
    <row r="120" s="1" customFormat="1" ht="25.5" customHeight="1">
      <c r="B120" s="46"/>
      <c r="C120" s="221" t="s">
        <v>161</v>
      </c>
      <c r="D120" s="221" t="s">
        <v>142</v>
      </c>
      <c r="E120" s="222" t="s">
        <v>744</v>
      </c>
      <c r="F120" s="223" t="s">
        <v>745</v>
      </c>
      <c r="G120" s="224" t="s">
        <v>490</v>
      </c>
      <c r="H120" s="225">
        <v>9</v>
      </c>
      <c r="I120" s="226"/>
      <c r="J120" s="227">
        <f>ROUND(I120*H120,2)</f>
        <v>0</v>
      </c>
      <c r="K120" s="223" t="s">
        <v>184</v>
      </c>
      <c r="L120" s="72"/>
      <c r="M120" s="228" t="s">
        <v>21</v>
      </c>
      <c r="N120" s="229" t="s">
        <v>41</v>
      </c>
      <c r="O120" s="47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4" t="s">
        <v>146</v>
      </c>
      <c r="AT120" s="24" t="s">
        <v>142</v>
      </c>
      <c r="AU120" s="24" t="s">
        <v>80</v>
      </c>
      <c r="AY120" s="24" t="s">
        <v>139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4" t="s">
        <v>78</v>
      </c>
      <c r="BK120" s="232">
        <f>ROUND(I120*H120,2)</f>
        <v>0</v>
      </c>
      <c r="BL120" s="24" t="s">
        <v>146</v>
      </c>
      <c r="BM120" s="24" t="s">
        <v>197</v>
      </c>
    </row>
    <row r="121" s="1" customFormat="1" ht="16.5" customHeight="1">
      <c r="B121" s="46"/>
      <c r="C121" s="221" t="s">
        <v>198</v>
      </c>
      <c r="D121" s="221" t="s">
        <v>142</v>
      </c>
      <c r="E121" s="222" t="s">
        <v>746</v>
      </c>
      <c r="F121" s="223" t="s">
        <v>747</v>
      </c>
      <c r="G121" s="224" t="s">
        <v>183</v>
      </c>
      <c r="H121" s="225">
        <v>200</v>
      </c>
      <c r="I121" s="226"/>
      <c r="J121" s="227">
        <f>ROUND(I121*H121,2)</f>
        <v>0</v>
      </c>
      <c r="K121" s="223" t="s">
        <v>184</v>
      </c>
      <c r="L121" s="72"/>
      <c r="M121" s="228" t="s">
        <v>21</v>
      </c>
      <c r="N121" s="229" t="s">
        <v>41</v>
      </c>
      <c r="O121" s="47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AR121" s="24" t="s">
        <v>146</v>
      </c>
      <c r="AT121" s="24" t="s">
        <v>142</v>
      </c>
      <c r="AU121" s="24" t="s">
        <v>80</v>
      </c>
      <c r="AY121" s="24" t="s">
        <v>139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24" t="s">
        <v>78</v>
      </c>
      <c r="BK121" s="232">
        <f>ROUND(I121*H121,2)</f>
        <v>0</v>
      </c>
      <c r="BL121" s="24" t="s">
        <v>146</v>
      </c>
      <c r="BM121" s="24" t="s">
        <v>201</v>
      </c>
    </row>
    <row r="122" s="1" customFormat="1" ht="25.5" customHeight="1">
      <c r="B122" s="46"/>
      <c r="C122" s="221" t="s">
        <v>173</v>
      </c>
      <c r="D122" s="221" t="s">
        <v>142</v>
      </c>
      <c r="E122" s="222" t="s">
        <v>748</v>
      </c>
      <c r="F122" s="223" t="s">
        <v>749</v>
      </c>
      <c r="G122" s="224" t="s">
        <v>196</v>
      </c>
      <c r="H122" s="225">
        <v>0.90000000000000002</v>
      </c>
      <c r="I122" s="226"/>
      <c r="J122" s="227">
        <f>ROUND(I122*H122,2)</f>
        <v>0</v>
      </c>
      <c r="K122" s="223" t="s">
        <v>184</v>
      </c>
      <c r="L122" s="72"/>
      <c r="M122" s="228" t="s">
        <v>21</v>
      </c>
      <c r="N122" s="229" t="s">
        <v>41</v>
      </c>
      <c r="O122" s="47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24" t="s">
        <v>146</v>
      </c>
      <c r="AT122" s="24" t="s">
        <v>142</v>
      </c>
      <c r="AU122" s="24" t="s">
        <v>80</v>
      </c>
      <c r="AY122" s="24" t="s">
        <v>139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4" t="s">
        <v>78</v>
      </c>
      <c r="BK122" s="232">
        <f>ROUND(I122*H122,2)</f>
        <v>0</v>
      </c>
      <c r="BL122" s="24" t="s">
        <v>146</v>
      </c>
      <c r="BM122" s="24" t="s">
        <v>204</v>
      </c>
    </row>
    <row r="123" s="11" customFormat="1">
      <c r="B123" s="233"/>
      <c r="C123" s="234"/>
      <c r="D123" s="235" t="s">
        <v>162</v>
      </c>
      <c r="E123" s="236" t="s">
        <v>21</v>
      </c>
      <c r="F123" s="237" t="s">
        <v>750</v>
      </c>
      <c r="G123" s="234"/>
      <c r="H123" s="238">
        <v>0.90000000000000002</v>
      </c>
      <c r="I123" s="239"/>
      <c r="J123" s="234"/>
      <c r="K123" s="234"/>
      <c r="L123" s="240"/>
      <c r="M123" s="241"/>
      <c r="N123" s="242"/>
      <c r="O123" s="242"/>
      <c r="P123" s="242"/>
      <c r="Q123" s="242"/>
      <c r="R123" s="242"/>
      <c r="S123" s="242"/>
      <c r="T123" s="243"/>
      <c r="AT123" s="244" t="s">
        <v>162</v>
      </c>
      <c r="AU123" s="244" t="s">
        <v>80</v>
      </c>
      <c r="AV123" s="11" t="s">
        <v>80</v>
      </c>
      <c r="AW123" s="11" t="s">
        <v>34</v>
      </c>
      <c r="AX123" s="11" t="s">
        <v>70</v>
      </c>
      <c r="AY123" s="244" t="s">
        <v>139</v>
      </c>
    </row>
    <row r="124" s="12" customFormat="1">
      <c r="B124" s="245"/>
      <c r="C124" s="246"/>
      <c r="D124" s="235" t="s">
        <v>162</v>
      </c>
      <c r="E124" s="247" t="s">
        <v>21</v>
      </c>
      <c r="F124" s="248" t="s">
        <v>169</v>
      </c>
      <c r="G124" s="246"/>
      <c r="H124" s="249">
        <v>0.90000000000000002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AT124" s="255" t="s">
        <v>162</v>
      </c>
      <c r="AU124" s="255" t="s">
        <v>80</v>
      </c>
      <c r="AV124" s="12" t="s">
        <v>146</v>
      </c>
      <c r="AW124" s="12" t="s">
        <v>34</v>
      </c>
      <c r="AX124" s="12" t="s">
        <v>78</v>
      </c>
      <c r="AY124" s="255" t="s">
        <v>139</v>
      </c>
    </row>
    <row r="125" s="1" customFormat="1" ht="25.5" customHeight="1">
      <c r="B125" s="46"/>
      <c r="C125" s="221" t="s">
        <v>10</v>
      </c>
      <c r="D125" s="221" t="s">
        <v>142</v>
      </c>
      <c r="E125" s="222" t="s">
        <v>751</v>
      </c>
      <c r="F125" s="223" t="s">
        <v>752</v>
      </c>
      <c r="G125" s="224" t="s">
        <v>196</v>
      </c>
      <c r="H125" s="225">
        <v>0.90000000000000002</v>
      </c>
      <c r="I125" s="226"/>
      <c r="J125" s="227">
        <f>ROUND(I125*H125,2)</f>
        <v>0</v>
      </c>
      <c r="K125" s="223" t="s">
        <v>184</v>
      </c>
      <c r="L125" s="72"/>
      <c r="M125" s="228" t="s">
        <v>21</v>
      </c>
      <c r="N125" s="229" t="s">
        <v>41</v>
      </c>
      <c r="O125" s="47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AR125" s="24" t="s">
        <v>146</v>
      </c>
      <c r="AT125" s="24" t="s">
        <v>142</v>
      </c>
      <c r="AU125" s="24" t="s">
        <v>80</v>
      </c>
      <c r="AY125" s="24" t="s">
        <v>139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78</v>
      </c>
      <c r="BK125" s="232">
        <f>ROUND(I125*H125,2)</f>
        <v>0</v>
      </c>
      <c r="BL125" s="24" t="s">
        <v>146</v>
      </c>
      <c r="BM125" s="24" t="s">
        <v>208</v>
      </c>
    </row>
    <row r="126" s="1" customFormat="1" ht="16.5" customHeight="1">
      <c r="B126" s="46"/>
      <c r="C126" s="221" t="s">
        <v>180</v>
      </c>
      <c r="D126" s="221" t="s">
        <v>142</v>
      </c>
      <c r="E126" s="222" t="s">
        <v>753</v>
      </c>
      <c r="F126" s="223" t="s">
        <v>754</v>
      </c>
      <c r="G126" s="224" t="s">
        <v>196</v>
      </c>
      <c r="H126" s="225">
        <v>1.8</v>
      </c>
      <c r="I126" s="226"/>
      <c r="J126" s="227">
        <f>ROUND(I126*H126,2)</f>
        <v>0</v>
      </c>
      <c r="K126" s="223" t="s">
        <v>184</v>
      </c>
      <c r="L126" s="72"/>
      <c r="M126" s="228" t="s">
        <v>21</v>
      </c>
      <c r="N126" s="229" t="s">
        <v>41</v>
      </c>
      <c r="O126" s="47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AR126" s="24" t="s">
        <v>146</v>
      </c>
      <c r="AT126" s="24" t="s">
        <v>142</v>
      </c>
      <c r="AU126" s="24" t="s">
        <v>80</v>
      </c>
      <c r="AY126" s="24" t="s">
        <v>139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24" t="s">
        <v>78</v>
      </c>
      <c r="BK126" s="232">
        <f>ROUND(I126*H126,2)</f>
        <v>0</v>
      </c>
      <c r="BL126" s="24" t="s">
        <v>146</v>
      </c>
      <c r="BM126" s="24" t="s">
        <v>211</v>
      </c>
    </row>
    <row r="127" s="11" customFormat="1">
      <c r="B127" s="233"/>
      <c r="C127" s="234"/>
      <c r="D127" s="235" t="s">
        <v>162</v>
      </c>
      <c r="E127" s="236" t="s">
        <v>21</v>
      </c>
      <c r="F127" s="237" t="s">
        <v>755</v>
      </c>
      <c r="G127" s="234"/>
      <c r="H127" s="238">
        <v>1.8</v>
      </c>
      <c r="I127" s="239"/>
      <c r="J127" s="234"/>
      <c r="K127" s="234"/>
      <c r="L127" s="240"/>
      <c r="M127" s="241"/>
      <c r="N127" s="242"/>
      <c r="O127" s="242"/>
      <c r="P127" s="242"/>
      <c r="Q127" s="242"/>
      <c r="R127" s="242"/>
      <c r="S127" s="242"/>
      <c r="T127" s="243"/>
      <c r="AT127" s="244" t="s">
        <v>162</v>
      </c>
      <c r="AU127" s="244" t="s">
        <v>80</v>
      </c>
      <c r="AV127" s="11" t="s">
        <v>80</v>
      </c>
      <c r="AW127" s="11" t="s">
        <v>34</v>
      </c>
      <c r="AX127" s="11" t="s">
        <v>70</v>
      </c>
      <c r="AY127" s="244" t="s">
        <v>139</v>
      </c>
    </row>
    <row r="128" s="12" customFormat="1">
      <c r="B128" s="245"/>
      <c r="C128" s="246"/>
      <c r="D128" s="235" t="s">
        <v>162</v>
      </c>
      <c r="E128" s="247" t="s">
        <v>21</v>
      </c>
      <c r="F128" s="248" t="s">
        <v>169</v>
      </c>
      <c r="G128" s="246"/>
      <c r="H128" s="249">
        <v>1.8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AT128" s="255" t="s">
        <v>162</v>
      </c>
      <c r="AU128" s="255" t="s">
        <v>80</v>
      </c>
      <c r="AV128" s="12" t="s">
        <v>146</v>
      </c>
      <c r="AW128" s="12" t="s">
        <v>34</v>
      </c>
      <c r="AX128" s="12" t="s">
        <v>78</v>
      </c>
      <c r="AY128" s="255" t="s">
        <v>139</v>
      </c>
    </row>
    <row r="129" s="1" customFormat="1" ht="16.5" customHeight="1">
      <c r="B129" s="46"/>
      <c r="C129" s="221" t="s">
        <v>212</v>
      </c>
      <c r="D129" s="221" t="s">
        <v>142</v>
      </c>
      <c r="E129" s="222" t="s">
        <v>756</v>
      </c>
      <c r="F129" s="223" t="s">
        <v>757</v>
      </c>
      <c r="G129" s="224" t="s">
        <v>277</v>
      </c>
      <c r="H129" s="225">
        <v>32</v>
      </c>
      <c r="I129" s="226"/>
      <c r="J129" s="227">
        <f>ROUND(I129*H129,2)</f>
        <v>0</v>
      </c>
      <c r="K129" s="223" t="s">
        <v>184</v>
      </c>
      <c r="L129" s="72"/>
      <c r="M129" s="228" t="s">
        <v>21</v>
      </c>
      <c r="N129" s="229" t="s">
        <v>41</v>
      </c>
      <c r="O129" s="47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4" t="s">
        <v>146</v>
      </c>
      <c r="AT129" s="24" t="s">
        <v>142</v>
      </c>
      <c r="AU129" s="24" t="s">
        <v>80</v>
      </c>
      <c r="AY129" s="24" t="s">
        <v>139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4" t="s">
        <v>78</v>
      </c>
      <c r="BK129" s="232">
        <f>ROUND(I129*H129,2)</f>
        <v>0</v>
      </c>
      <c r="BL129" s="24" t="s">
        <v>146</v>
      </c>
      <c r="BM129" s="24" t="s">
        <v>215</v>
      </c>
    </row>
    <row r="130" s="1" customFormat="1" ht="25.5" customHeight="1">
      <c r="B130" s="46"/>
      <c r="C130" s="221" t="s">
        <v>185</v>
      </c>
      <c r="D130" s="221" t="s">
        <v>142</v>
      </c>
      <c r="E130" s="222" t="s">
        <v>758</v>
      </c>
      <c r="F130" s="223" t="s">
        <v>759</v>
      </c>
      <c r="G130" s="224" t="s">
        <v>277</v>
      </c>
      <c r="H130" s="225">
        <v>32</v>
      </c>
      <c r="I130" s="226"/>
      <c r="J130" s="227">
        <f>ROUND(I130*H130,2)</f>
        <v>0</v>
      </c>
      <c r="K130" s="223" t="s">
        <v>184</v>
      </c>
      <c r="L130" s="72"/>
      <c r="M130" s="228" t="s">
        <v>21</v>
      </c>
      <c r="N130" s="229" t="s">
        <v>41</v>
      </c>
      <c r="O130" s="47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4" t="s">
        <v>146</v>
      </c>
      <c r="AT130" s="24" t="s">
        <v>142</v>
      </c>
      <c r="AU130" s="24" t="s">
        <v>80</v>
      </c>
      <c r="AY130" s="24" t="s">
        <v>139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24" t="s">
        <v>78</v>
      </c>
      <c r="BK130" s="232">
        <f>ROUND(I130*H130,2)</f>
        <v>0</v>
      </c>
      <c r="BL130" s="24" t="s">
        <v>146</v>
      </c>
      <c r="BM130" s="24" t="s">
        <v>218</v>
      </c>
    </row>
    <row r="131" s="1" customFormat="1" ht="25.5" customHeight="1">
      <c r="B131" s="46"/>
      <c r="C131" s="221" t="s">
        <v>219</v>
      </c>
      <c r="D131" s="221" t="s">
        <v>142</v>
      </c>
      <c r="E131" s="222" t="s">
        <v>760</v>
      </c>
      <c r="F131" s="223" t="s">
        <v>761</v>
      </c>
      <c r="G131" s="224" t="s">
        <v>490</v>
      </c>
      <c r="H131" s="225">
        <v>3</v>
      </c>
      <c r="I131" s="226"/>
      <c r="J131" s="227">
        <f>ROUND(I131*H131,2)</f>
        <v>0</v>
      </c>
      <c r="K131" s="223" t="s">
        <v>21</v>
      </c>
      <c r="L131" s="72"/>
      <c r="M131" s="228" t="s">
        <v>21</v>
      </c>
      <c r="N131" s="229" t="s">
        <v>41</v>
      </c>
      <c r="O131" s="47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AR131" s="24" t="s">
        <v>146</v>
      </c>
      <c r="AT131" s="24" t="s">
        <v>142</v>
      </c>
      <c r="AU131" s="24" t="s">
        <v>80</v>
      </c>
      <c r="AY131" s="24" t="s">
        <v>139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4" t="s">
        <v>78</v>
      </c>
      <c r="BK131" s="232">
        <f>ROUND(I131*H131,2)</f>
        <v>0</v>
      </c>
      <c r="BL131" s="24" t="s">
        <v>146</v>
      </c>
      <c r="BM131" s="24" t="s">
        <v>223</v>
      </c>
    </row>
    <row r="132" s="10" customFormat="1" ht="29.88" customHeight="1">
      <c r="B132" s="205"/>
      <c r="C132" s="206"/>
      <c r="D132" s="207" t="s">
        <v>69</v>
      </c>
      <c r="E132" s="219" t="s">
        <v>329</v>
      </c>
      <c r="F132" s="219" t="s">
        <v>330</v>
      </c>
      <c r="G132" s="206"/>
      <c r="H132" s="206"/>
      <c r="I132" s="209"/>
      <c r="J132" s="220">
        <f>BK132</f>
        <v>0</v>
      </c>
      <c r="K132" s="206"/>
      <c r="L132" s="211"/>
      <c r="M132" s="212"/>
      <c r="N132" s="213"/>
      <c r="O132" s="213"/>
      <c r="P132" s="214">
        <f>SUM(P133:P139)</f>
        <v>0</v>
      </c>
      <c r="Q132" s="213"/>
      <c r="R132" s="214">
        <f>SUM(R133:R139)</f>
        <v>0</v>
      </c>
      <c r="S132" s="213"/>
      <c r="T132" s="215">
        <f>SUM(T133:T139)</f>
        <v>0</v>
      </c>
      <c r="AR132" s="216" t="s">
        <v>78</v>
      </c>
      <c r="AT132" s="217" t="s">
        <v>69</v>
      </c>
      <c r="AU132" s="217" t="s">
        <v>78</v>
      </c>
      <c r="AY132" s="216" t="s">
        <v>139</v>
      </c>
      <c r="BK132" s="218">
        <f>SUM(BK133:BK139)</f>
        <v>0</v>
      </c>
    </row>
    <row r="133" s="1" customFormat="1" ht="25.5" customHeight="1">
      <c r="B133" s="46"/>
      <c r="C133" s="221" t="s">
        <v>189</v>
      </c>
      <c r="D133" s="221" t="s">
        <v>142</v>
      </c>
      <c r="E133" s="222" t="s">
        <v>762</v>
      </c>
      <c r="F133" s="223" t="s">
        <v>763</v>
      </c>
      <c r="G133" s="224" t="s">
        <v>327</v>
      </c>
      <c r="H133" s="225">
        <v>11.677</v>
      </c>
      <c r="I133" s="226"/>
      <c r="J133" s="227">
        <f>ROUND(I133*H133,2)</f>
        <v>0</v>
      </c>
      <c r="K133" s="223" t="s">
        <v>184</v>
      </c>
      <c r="L133" s="72"/>
      <c r="M133" s="228" t="s">
        <v>21</v>
      </c>
      <c r="N133" s="229" t="s">
        <v>41</v>
      </c>
      <c r="O133" s="47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AR133" s="24" t="s">
        <v>146</v>
      </c>
      <c r="AT133" s="24" t="s">
        <v>142</v>
      </c>
      <c r="AU133" s="24" t="s">
        <v>80</v>
      </c>
      <c r="AY133" s="24" t="s">
        <v>139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24" t="s">
        <v>78</v>
      </c>
      <c r="BK133" s="232">
        <f>ROUND(I133*H133,2)</f>
        <v>0</v>
      </c>
      <c r="BL133" s="24" t="s">
        <v>146</v>
      </c>
      <c r="BM133" s="24" t="s">
        <v>226</v>
      </c>
    </row>
    <row r="134" s="1" customFormat="1" ht="25.5" customHeight="1">
      <c r="B134" s="46"/>
      <c r="C134" s="221" t="s">
        <v>9</v>
      </c>
      <c r="D134" s="221" t="s">
        <v>142</v>
      </c>
      <c r="E134" s="222" t="s">
        <v>764</v>
      </c>
      <c r="F134" s="223" t="s">
        <v>765</v>
      </c>
      <c r="G134" s="224" t="s">
        <v>327</v>
      </c>
      <c r="H134" s="225">
        <v>11.677</v>
      </c>
      <c r="I134" s="226"/>
      <c r="J134" s="227">
        <f>ROUND(I134*H134,2)</f>
        <v>0</v>
      </c>
      <c r="K134" s="223" t="s">
        <v>184</v>
      </c>
      <c r="L134" s="72"/>
      <c r="M134" s="228" t="s">
        <v>21</v>
      </c>
      <c r="N134" s="229" t="s">
        <v>41</v>
      </c>
      <c r="O134" s="47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AR134" s="24" t="s">
        <v>146</v>
      </c>
      <c r="AT134" s="24" t="s">
        <v>142</v>
      </c>
      <c r="AU134" s="24" t="s">
        <v>80</v>
      </c>
      <c r="AY134" s="24" t="s">
        <v>139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4" t="s">
        <v>78</v>
      </c>
      <c r="BK134" s="232">
        <f>ROUND(I134*H134,2)</f>
        <v>0</v>
      </c>
      <c r="BL134" s="24" t="s">
        <v>146</v>
      </c>
      <c r="BM134" s="24" t="s">
        <v>230</v>
      </c>
    </row>
    <row r="135" s="1" customFormat="1" ht="25.5" customHeight="1">
      <c r="B135" s="46"/>
      <c r="C135" s="221" t="s">
        <v>193</v>
      </c>
      <c r="D135" s="221" t="s">
        <v>142</v>
      </c>
      <c r="E135" s="222" t="s">
        <v>336</v>
      </c>
      <c r="F135" s="223" t="s">
        <v>766</v>
      </c>
      <c r="G135" s="224" t="s">
        <v>327</v>
      </c>
      <c r="H135" s="225">
        <v>11.677</v>
      </c>
      <c r="I135" s="226"/>
      <c r="J135" s="227">
        <f>ROUND(I135*H135,2)</f>
        <v>0</v>
      </c>
      <c r="K135" s="223" t="s">
        <v>184</v>
      </c>
      <c r="L135" s="72"/>
      <c r="M135" s="228" t="s">
        <v>21</v>
      </c>
      <c r="N135" s="229" t="s">
        <v>41</v>
      </c>
      <c r="O135" s="47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AR135" s="24" t="s">
        <v>146</v>
      </c>
      <c r="AT135" s="24" t="s">
        <v>142</v>
      </c>
      <c r="AU135" s="24" t="s">
        <v>80</v>
      </c>
      <c r="AY135" s="24" t="s">
        <v>139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24" t="s">
        <v>78</v>
      </c>
      <c r="BK135" s="232">
        <f>ROUND(I135*H135,2)</f>
        <v>0</v>
      </c>
      <c r="BL135" s="24" t="s">
        <v>146</v>
      </c>
      <c r="BM135" s="24" t="s">
        <v>234</v>
      </c>
    </row>
    <row r="136" s="1" customFormat="1" ht="25.5" customHeight="1">
      <c r="B136" s="46"/>
      <c r="C136" s="221" t="s">
        <v>235</v>
      </c>
      <c r="D136" s="221" t="s">
        <v>142</v>
      </c>
      <c r="E136" s="222" t="s">
        <v>340</v>
      </c>
      <c r="F136" s="223" t="s">
        <v>767</v>
      </c>
      <c r="G136" s="224" t="s">
        <v>327</v>
      </c>
      <c r="H136" s="225">
        <v>221.863</v>
      </c>
      <c r="I136" s="226"/>
      <c r="J136" s="227">
        <f>ROUND(I136*H136,2)</f>
        <v>0</v>
      </c>
      <c r="K136" s="223" t="s">
        <v>184</v>
      </c>
      <c r="L136" s="72"/>
      <c r="M136" s="228" t="s">
        <v>21</v>
      </c>
      <c r="N136" s="229" t="s">
        <v>41</v>
      </c>
      <c r="O136" s="47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AR136" s="24" t="s">
        <v>146</v>
      </c>
      <c r="AT136" s="24" t="s">
        <v>142</v>
      </c>
      <c r="AU136" s="24" t="s">
        <v>80</v>
      </c>
      <c r="AY136" s="24" t="s">
        <v>139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24" t="s">
        <v>78</v>
      </c>
      <c r="BK136" s="232">
        <f>ROUND(I136*H136,2)</f>
        <v>0</v>
      </c>
      <c r="BL136" s="24" t="s">
        <v>146</v>
      </c>
      <c r="BM136" s="24" t="s">
        <v>239</v>
      </c>
    </row>
    <row r="137" s="11" customFormat="1">
      <c r="B137" s="233"/>
      <c r="C137" s="234"/>
      <c r="D137" s="235" t="s">
        <v>162</v>
      </c>
      <c r="E137" s="236" t="s">
        <v>21</v>
      </c>
      <c r="F137" s="237" t="s">
        <v>768</v>
      </c>
      <c r="G137" s="234"/>
      <c r="H137" s="238">
        <v>221.863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AT137" s="244" t="s">
        <v>162</v>
      </c>
      <c r="AU137" s="244" t="s">
        <v>80</v>
      </c>
      <c r="AV137" s="11" t="s">
        <v>80</v>
      </c>
      <c r="AW137" s="11" t="s">
        <v>34</v>
      </c>
      <c r="AX137" s="11" t="s">
        <v>70</v>
      </c>
      <c r="AY137" s="244" t="s">
        <v>139</v>
      </c>
    </row>
    <row r="138" s="12" customFormat="1">
      <c r="B138" s="245"/>
      <c r="C138" s="246"/>
      <c r="D138" s="235" t="s">
        <v>162</v>
      </c>
      <c r="E138" s="247" t="s">
        <v>21</v>
      </c>
      <c r="F138" s="248" t="s">
        <v>169</v>
      </c>
      <c r="G138" s="246"/>
      <c r="H138" s="249">
        <v>221.863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AT138" s="255" t="s">
        <v>162</v>
      </c>
      <c r="AU138" s="255" t="s">
        <v>80</v>
      </c>
      <c r="AV138" s="12" t="s">
        <v>146</v>
      </c>
      <c r="AW138" s="12" t="s">
        <v>34</v>
      </c>
      <c r="AX138" s="12" t="s">
        <v>78</v>
      </c>
      <c r="AY138" s="255" t="s">
        <v>139</v>
      </c>
    </row>
    <row r="139" s="1" customFormat="1" ht="16.5" customHeight="1">
      <c r="B139" s="46"/>
      <c r="C139" s="221" t="s">
        <v>197</v>
      </c>
      <c r="D139" s="221" t="s">
        <v>142</v>
      </c>
      <c r="E139" s="222" t="s">
        <v>344</v>
      </c>
      <c r="F139" s="223" t="s">
        <v>769</v>
      </c>
      <c r="G139" s="224" t="s">
        <v>327</v>
      </c>
      <c r="H139" s="225">
        <v>11.677</v>
      </c>
      <c r="I139" s="226"/>
      <c r="J139" s="227">
        <f>ROUND(I139*H139,2)</f>
        <v>0</v>
      </c>
      <c r="K139" s="223" t="s">
        <v>184</v>
      </c>
      <c r="L139" s="72"/>
      <c r="M139" s="228" t="s">
        <v>21</v>
      </c>
      <c r="N139" s="229" t="s">
        <v>41</v>
      </c>
      <c r="O139" s="47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AR139" s="24" t="s">
        <v>146</v>
      </c>
      <c r="AT139" s="24" t="s">
        <v>142</v>
      </c>
      <c r="AU139" s="24" t="s">
        <v>80</v>
      </c>
      <c r="AY139" s="24" t="s">
        <v>139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24" t="s">
        <v>78</v>
      </c>
      <c r="BK139" s="232">
        <f>ROUND(I139*H139,2)</f>
        <v>0</v>
      </c>
      <c r="BL139" s="24" t="s">
        <v>146</v>
      </c>
      <c r="BM139" s="24" t="s">
        <v>243</v>
      </c>
    </row>
    <row r="140" s="10" customFormat="1" ht="29.88" customHeight="1">
      <c r="B140" s="205"/>
      <c r="C140" s="206"/>
      <c r="D140" s="207" t="s">
        <v>69</v>
      </c>
      <c r="E140" s="219" t="s">
        <v>323</v>
      </c>
      <c r="F140" s="219" t="s">
        <v>324</v>
      </c>
      <c r="G140" s="206"/>
      <c r="H140" s="206"/>
      <c r="I140" s="209"/>
      <c r="J140" s="220">
        <f>BK140</f>
        <v>0</v>
      </c>
      <c r="K140" s="206"/>
      <c r="L140" s="211"/>
      <c r="M140" s="212"/>
      <c r="N140" s="213"/>
      <c r="O140" s="213"/>
      <c r="P140" s="214">
        <f>SUM(P141:P142)</f>
        <v>0</v>
      </c>
      <c r="Q140" s="213"/>
      <c r="R140" s="214">
        <f>SUM(R141:R142)</f>
        <v>0</v>
      </c>
      <c r="S140" s="213"/>
      <c r="T140" s="215">
        <f>SUM(T141:T142)</f>
        <v>0</v>
      </c>
      <c r="AR140" s="216" t="s">
        <v>78</v>
      </c>
      <c r="AT140" s="217" t="s">
        <v>69</v>
      </c>
      <c r="AU140" s="217" t="s">
        <v>78</v>
      </c>
      <c r="AY140" s="216" t="s">
        <v>139</v>
      </c>
      <c r="BK140" s="218">
        <f>SUM(BK141:BK142)</f>
        <v>0</v>
      </c>
    </row>
    <row r="141" s="1" customFormat="1" ht="16.5" customHeight="1">
      <c r="B141" s="46"/>
      <c r="C141" s="221" t="s">
        <v>244</v>
      </c>
      <c r="D141" s="221" t="s">
        <v>142</v>
      </c>
      <c r="E141" s="222" t="s">
        <v>770</v>
      </c>
      <c r="F141" s="223" t="s">
        <v>771</v>
      </c>
      <c r="G141" s="224" t="s">
        <v>327</v>
      </c>
      <c r="H141" s="225">
        <v>9.0649999999999995</v>
      </c>
      <c r="I141" s="226"/>
      <c r="J141" s="227">
        <f>ROUND(I141*H141,2)</f>
        <v>0</v>
      </c>
      <c r="K141" s="223" t="s">
        <v>184</v>
      </c>
      <c r="L141" s="72"/>
      <c r="M141" s="228" t="s">
        <v>21</v>
      </c>
      <c r="N141" s="229" t="s">
        <v>41</v>
      </c>
      <c r="O141" s="47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AR141" s="24" t="s">
        <v>146</v>
      </c>
      <c r="AT141" s="24" t="s">
        <v>142</v>
      </c>
      <c r="AU141" s="24" t="s">
        <v>80</v>
      </c>
      <c r="AY141" s="24" t="s">
        <v>139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4" t="s">
        <v>78</v>
      </c>
      <c r="BK141" s="232">
        <f>ROUND(I141*H141,2)</f>
        <v>0</v>
      </c>
      <c r="BL141" s="24" t="s">
        <v>146</v>
      </c>
      <c r="BM141" s="24" t="s">
        <v>248</v>
      </c>
    </row>
    <row r="142" s="1" customFormat="1" ht="25.5" customHeight="1">
      <c r="B142" s="46"/>
      <c r="C142" s="221" t="s">
        <v>201</v>
      </c>
      <c r="D142" s="221" t="s">
        <v>142</v>
      </c>
      <c r="E142" s="222" t="s">
        <v>772</v>
      </c>
      <c r="F142" s="223" t="s">
        <v>773</v>
      </c>
      <c r="G142" s="224" t="s">
        <v>327</v>
      </c>
      <c r="H142" s="225">
        <v>9.0649999999999995</v>
      </c>
      <c r="I142" s="226"/>
      <c r="J142" s="227">
        <f>ROUND(I142*H142,2)</f>
        <v>0</v>
      </c>
      <c r="K142" s="223" t="s">
        <v>184</v>
      </c>
      <c r="L142" s="72"/>
      <c r="M142" s="228" t="s">
        <v>21</v>
      </c>
      <c r="N142" s="229" t="s">
        <v>41</v>
      </c>
      <c r="O142" s="47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AR142" s="24" t="s">
        <v>146</v>
      </c>
      <c r="AT142" s="24" t="s">
        <v>142</v>
      </c>
      <c r="AU142" s="24" t="s">
        <v>80</v>
      </c>
      <c r="AY142" s="24" t="s">
        <v>139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4" t="s">
        <v>78</v>
      </c>
      <c r="BK142" s="232">
        <f>ROUND(I142*H142,2)</f>
        <v>0</v>
      </c>
      <c r="BL142" s="24" t="s">
        <v>146</v>
      </c>
      <c r="BM142" s="24" t="s">
        <v>251</v>
      </c>
    </row>
    <row r="143" s="10" customFormat="1" ht="37.44" customHeight="1">
      <c r="B143" s="205"/>
      <c r="C143" s="206"/>
      <c r="D143" s="207" t="s">
        <v>69</v>
      </c>
      <c r="E143" s="208" t="s">
        <v>347</v>
      </c>
      <c r="F143" s="208" t="s">
        <v>348</v>
      </c>
      <c r="G143" s="206"/>
      <c r="H143" s="206"/>
      <c r="I143" s="209"/>
      <c r="J143" s="210">
        <f>BK143</f>
        <v>0</v>
      </c>
      <c r="K143" s="206"/>
      <c r="L143" s="211"/>
      <c r="M143" s="212"/>
      <c r="N143" s="213"/>
      <c r="O143" s="213"/>
      <c r="P143" s="214">
        <f>P144+P150+P162+P166+P173</f>
        <v>0</v>
      </c>
      <c r="Q143" s="213"/>
      <c r="R143" s="214">
        <f>R144+R150+R162+R166+R173</f>
        <v>0</v>
      </c>
      <c r="S143" s="213"/>
      <c r="T143" s="215">
        <f>T144+T150+T162+T166+T173</f>
        <v>0</v>
      </c>
      <c r="AR143" s="216" t="s">
        <v>80</v>
      </c>
      <c r="AT143" s="217" t="s">
        <v>69</v>
      </c>
      <c r="AU143" s="217" t="s">
        <v>70</v>
      </c>
      <c r="AY143" s="216" t="s">
        <v>139</v>
      </c>
      <c r="BK143" s="218">
        <f>BK144+BK150+BK162+BK166+BK173</f>
        <v>0</v>
      </c>
    </row>
    <row r="144" s="10" customFormat="1" ht="19.92" customHeight="1">
      <c r="B144" s="205"/>
      <c r="C144" s="206"/>
      <c r="D144" s="207" t="s">
        <v>69</v>
      </c>
      <c r="E144" s="219" t="s">
        <v>774</v>
      </c>
      <c r="F144" s="219" t="s">
        <v>775</v>
      </c>
      <c r="G144" s="206"/>
      <c r="H144" s="206"/>
      <c r="I144" s="209"/>
      <c r="J144" s="220">
        <f>BK144</f>
        <v>0</v>
      </c>
      <c r="K144" s="206"/>
      <c r="L144" s="211"/>
      <c r="M144" s="212"/>
      <c r="N144" s="213"/>
      <c r="O144" s="213"/>
      <c r="P144" s="214">
        <f>SUM(P145:P149)</f>
        <v>0</v>
      </c>
      <c r="Q144" s="213"/>
      <c r="R144" s="214">
        <f>SUM(R145:R149)</f>
        <v>0</v>
      </c>
      <c r="S144" s="213"/>
      <c r="T144" s="215">
        <f>SUM(T145:T149)</f>
        <v>0</v>
      </c>
      <c r="AR144" s="216" t="s">
        <v>80</v>
      </c>
      <c r="AT144" s="217" t="s">
        <v>69</v>
      </c>
      <c r="AU144" s="217" t="s">
        <v>78</v>
      </c>
      <c r="AY144" s="216" t="s">
        <v>139</v>
      </c>
      <c r="BK144" s="218">
        <f>SUM(BK145:BK149)</f>
        <v>0</v>
      </c>
    </row>
    <row r="145" s="1" customFormat="1" ht="25.5" customHeight="1">
      <c r="B145" s="46"/>
      <c r="C145" s="221" t="s">
        <v>252</v>
      </c>
      <c r="D145" s="221" t="s">
        <v>142</v>
      </c>
      <c r="E145" s="222" t="s">
        <v>776</v>
      </c>
      <c r="F145" s="223" t="s">
        <v>777</v>
      </c>
      <c r="G145" s="224" t="s">
        <v>277</v>
      </c>
      <c r="H145" s="225">
        <v>40</v>
      </c>
      <c r="I145" s="226"/>
      <c r="J145" s="227">
        <f>ROUND(I145*H145,2)</f>
        <v>0</v>
      </c>
      <c r="K145" s="223" t="s">
        <v>184</v>
      </c>
      <c r="L145" s="72"/>
      <c r="M145" s="228" t="s">
        <v>21</v>
      </c>
      <c r="N145" s="229" t="s">
        <v>41</v>
      </c>
      <c r="O145" s="47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AR145" s="24" t="s">
        <v>180</v>
      </c>
      <c r="AT145" s="24" t="s">
        <v>142</v>
      </c>
      <c r="AU145" s="24" t="s">
        <v>80</v>
      </c>
      <c r="AY145" s="24" t="s">
        <v>139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4" t="s">
        <v>78</v>
      </c>
      <c r="BK145" s="232">
        <f>ROUND(I145*H145,2)</f>
        <v>0</v>
      </c>
      <c r="BL145" s="24" t="s">
        <v>180</v>
      </c>
      <c r="BM145" s="24" t="s">
        <v>255</v>
      </c>
    </row>
    <row r="146" s="1" customFormat="1" ht="16.5" customHeight="1">
      <c r="B146" s="46"/>
      <c r="C146" s="256" t="s">
        <v>204</v>
      </c>
      <c r="D146" s="256" t="s">
        <v>222</v>
      </c>
      <c r="E146" s="257" t="s">
        <v>778</v>
      </c>
      <c r="F146" s="258" t="s">
        <v>779</v>
      </c>
      <c r="G146" s="259" t="s">
        <v>277</v>
      </c>
      <c r="H146" s="260">
        <v>40</v>
      </c>
      <c r="I146" s="261"/>
      <c r="J146" s="262">
        <f>ROUND(I146*H146,2)</f>
        <v>0</v>
      </c>
      <c r="K146" s="258" t="s">
        <v>184</v>
      </c>
      <c r="L146" s="263"/>
      <c r="M146" s="264" t="s">
        <v>21</v>
      </c>
      <c r="N146" s="265" t="s">
        <v>41</v>
      </c>
      <c r="O146" s="47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AR146" s="24" t="s">
        <v>211</v>
      </c>
      <c r="AT146" s="24" t="s">
        <v>222</v>
      </c>
      <c r="AU146" s="24" t="s">
        <v>80</v>
      </c>
      <c r="AY146" s="24" t="s">
        <v>139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24" t="s">
        <v>78</v>
      </c>
      <c r="BK146" s="232">
        <f>ROUND(I146*H146,2)</f>
        <v>0</v>
      </c>
      <c r="BL146" s="24" t="s">
        <v>180</v>
      </c>
      <c r="BM146" s="24" t="s">
        <v>258</v>
      </c>
    </row>
    <row r="147" s="1" customFormat="1" ht="16.5" customHeight="1">
      <c r="B147" s="46"/>
      <c r="C147" s="256" t="s">
        <v>259</v>
      </c>
      <c r="D147" s="256" t="s">
        <v>222</v>
      </c>
      <c r="E147" s="257" t="s">
        <v>780</v>
      </c>
      <c r="F147" s="258" t="s">
        <v>781</v>
      </c>
      <c r="G147" s="259" t="s">
        <v>277</v>
      </c>
      <c r="H147" s="260">
        <v>120</v>
      </c>
      <c r="I147" s="261"/>
      <c r="J147" s="262">
        <f>ROUND(I147*H147,2)</f>
        <v>0</v>
      </c>
      <c r="K147" s="258" t="s">
        <v>184</v>
      </c>
      <c r="L147" s="263"/>
      <c r="M147" s="264" t="s">
        <v>21</v>
      </c>
      <c r="N147" s="265" t="s">
        <v>41</v>
      </c>
      <c r="O147" s="47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AR147" s="24" t="s">
        <v>211</v>
      </c>
      <c r="AT147" s="24" t="s">
        <v>222</v>
      </c>
      <c r="AU147" s="24" t="s">
        <v>80</v>
      </c>
      <c r="AY147" s="24" t="s">
        <v>139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24" t="s">
        <v>78</v>
      </c>
      <c r="BK147" s="232">
        <f>ROUND(I147*H147,2)</f>
        <v>0</v>
      </c>
      <c r="BL147" s="24" t="s">
        <v>180</v>
      </c>
      <c r="BM147" s="24" t="s">
        <v>262</v>
      </c>
    </row>
    <row r="148" s="1" customFormat="1" ht="16.5" customHeight="1">
      <c r="B148" s="46"/>
      <c r="C148" s="221" t="s">
        <v>208</v>
      </c>
      <c r="D148" s="221" t="s">
        <v>142</v>
      </c>
      <c r="E148" s="222" t="s">
        <v>782</v>
      </c>
      <c r="F148" s="223" t="s">
        <v>783</v>
      </c>
      <c r="G148" s="224" t="s">
        <v>327</v>
      </c>
      <c r="H148" s="225">
        <v>0.068000000000000005</v>
      </c>
      <c r="I148" s="226"/>
      <c r="J148" s="227">
        <f>ROUND(I148*H148,2)</f>
        <v>0</v>
      </c>
      <c r="K148" s="223" t="s">
        <v>184</v>
      </c>
      <c r="L148" s="72"/>
      <c r="M148" s="228" t="s">
        <v>21</v>
      </c>
      <c r="N148" s="229" t="s">
        <v>41</v>
      </c>
      <c r="O148" s="47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AR148" s="24" t="s">
        <v>180</v>
      </c>
      <c r="AT148" s="24" t="s">
        <v>142</v>
      </c>
      <c r="AU148" s="24" t="s">
        <v>80</v>
      </c>
      <c r="AY148" s="24" t="s">
        <v>139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24" t="s">
        <v>78</v>
      </c>
      <c r="BK148" s="232">
        <f>ROUND(I148*H148,2)</f>
        <v>0</v>
      </c>
      <c r="BL148" s="24" t="s">
        <v>180</v>
      </c>
      <c r="BM148" s="24" t="s">
        <v>266</v>
      </c>
    </row>
    <row r="149" s="1" customFormat="1" ht="16.5" customHeight="1">
      <c r="B149" s="46"/>
      <c r="C149" s="221" t="s">
        <v>270</v>
      </c>
      <c r="D149" s="221" t="s">
        <v>142</v>
      </c>
      <c r="E149" s="222" t="s">
        <v>784</v>
      </c>
      <c r="F149" s="223" t="s">
        <v>785</v>
      </c>
      <c r="G149" s="224" t="s">
        <v>327</v>
      </c>
      <c r="H149" s="225">
        <v>0.068000000000000005</v>
      </c>
      <c r="I149" s="226"/>
      <c r="J149" s="227">
        <f>ROUND(I149*H149,2)</f>
        <v>0</v>
      </c>
      <c r="K149" s="223" t="s">
        <v>184</v>
      </c>
      <c r="L149" s="72"/>
      <c r="M149" s="228" t="s">
        <v>21</v>
      </c>
      <c r="N149" s="229" t="s">
        <v>41</v>
      </c>
      <c r="O149" s="47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AR149" s="24" t="s">
        <v>180</v>
      </c>
      <c r="AT149" s="24" t="s">
        <v>142</v>
      </c>
      <c r="AU149" s="24" t="s">
        <v>80</v>
      </c>
      <c r="AY149" s="24" t="s">
        <v>139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24" t="s">
        <v>78</v>
      </c>
      <c r="BK149" s="232">
        <f>ROUND(I149*H149,2)</f>
        <v>0</v>
      </c>
      <c r="BL149" s="24" t="s">
        <v>180</v>
      </c>
      <c r="BM149" s="24" t="s">
        <v>269</v>
      </c>
    </row>
    <row r="150" s="10" customFormat="1" ht="29.88" customHeight="1">
      <c r="B150" s="205"/>
      <c r="C150" s="206"/>
      <c r="D150" s="207" t="s">
        <v>69</v>
      </c>
      <c r="E150" s="219" t="s">
        <v>786</v>
      </c>
      <c r="F150" s="219" t="s">
        <v>787</v>
      </c>
      <c r="G150" s="206"/>
      <c r="H150" s="206"/>
      <c r="I150" s="209"/>
      <c r="J150" s="220">
        <f>BK150</f>
        <v>0</v>
      </c>
      <c r="K150" s="206"/>
      <c r="L150" s="211"/>
      <c r="M150" s="212"/>
      <c r="N150" s="213"/>
      <c r="O150" s="213"/>
      <c r="P150" s="214">
        <f>SUM(P151:P161)</f>
        <v>0</v>
      </c>
      <c r="Q150" s="213"/>
      <c r="R150" s="214">
        <f>SUM(R151:R161)</f>
        <v>0</v>
      </c>
      <c r="S150" s="213"/>
      <c r="T150" s="215">
        <f>SUM(T151:T161)</f>
        <v>0</v>
      </c>
      <c r="AR150" s="216" t="s">
        <v>80</v>
      </c>
      <c r="AT150" s="217" t="s">
        <v>69</v>
      </c>
      <c r="AU150" s="217" t="s">
        <v>78</v>
      </c>
      <c r="AY150" s="216" t="s">
        <v>139</v>
      </c>
      <c r="BK150" s="218">
        <f>SUM(BK151:BK161)</f>
        <v>0</v>
      </c>
    </row>
    <row r="151" s="1" customFormat="1" ht="16.5" customHeight="1">
      <c r="B151" s="46"/>
      <c r="C151" s="221" t="s">
        <v>211</v>
      </c>
      <c r="D151" s="221" t="s">
        <v>142</v>
      </c>
      <c r="E151" s="222" t="s">
        <v>788</v>
      </c>
      <c r="F151" s="223" t="s">
        <v>789</v>
      </c>
      <c r="G151" s="224" t="s">
        <v>277</v>
      </c>
      <c r="H151" s="225">
        <v>40</v>
      </c>
      <c r="I151" s="226"/>
      <c r="J151" s="227">
        <f>ROUND(I151*H151,2)</f>
        <v>0</v>
      </c>
      <c r="K151" s="223" t="s">
        <v>184</v>
      </c>
      <c r="L151" s="72"/>
      <c r="M151" s="228" t="s">
        <v>21</v>
      </c>
      <c r="N151" s="229" t="s">
        <v>41</v>
      </c>
      <c r="O151" s="47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AR151" s="24" t="s">
        <v>180</v>
      </c>
      <c r="AT151" s="24" t="s">
        <v>142</v>
      </c>
      <c r="AU151" s="24" t="s">
        <v>80</v>
      </c>
      <c r="AY151" s="24" t="s">
        <v>139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24" t="s">
        <v>78</v>
      </c>
      <c r="BK151" s="232">
        <f>ROUND(I151*H151,2)</f>
        <v>0</v>
      </c>
      <c r="BL151" s="24" t="s">
        <v>180</v>
      </c>
      <c r="BM151" s="24" t="s">
        <v>273</v>
      </c>
    </row>
    <row r="152" s="1" customFormat="1" ht="16.5" customHeight="1">
      <c r="B152" s="46"/>
      <c r="C152" s="221" t="s">
        <v>280</v>
      </c>
      <c r="D152" s="221" t="s">
        <v>142</v>
      </c>
      <c r="E152" s="222" t="s">
        <v>790</v>
      </c>
      <c r="F152" s="223" t="s">
        <v>791</v>
      </c>
      <c r="G152" s="224" t="s">
        <v>490</v>
      </c>
      <c r="H152" s="225">
        <v>3</v>
      </c>
      <c r="I152" s="226"/>
      <c r="J152" s="227">
        <f>ROUND(I152*H152,2)</f>
        <v>0</v>
      </c>
      <c r="K152" s="223" t="s">
        <v>184</v>
      </c>
      <c r="L152" s="72"/>
      <c r="M152" s="228" t="s">
        <v>21</v>
      </c>
      <c r="N152" s="229" t="s">
        <v>41</v>
      </c>
      <c r="O152" s="47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AR152" s="24" t="s">
        <v>180</v>
      </c>
      <c r="AT152" s="24" t="s">
        <v>142</v>
      </c>
      <c r="AU152" s="24" t="s">
        <v>80</v>
      </c>
      <c r="AY152" s="24" t="s">
        <v>139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24" t="s">
        <v>78</v>
      </c>
      <c r="BK152" s="232">
        <f>ROUND(I152*H152,2)</f>
        <v>0</v>
      </c>
      <c r="BL152" s="24" t="s">
        <v>180</v>
      </c>
      <c r="BM152" s="24" t="s">
        <v>278</v>
      </c>
    </row>
    <row r="153" s="1" customFormat="1" ht="16.5" customHeight="1">
      <c r="B153" s="46"/>
      <c r="C153" s="256" t="s">
        <v>215</v>
      </c>
      <c r="D153" s="256" t="s">
        <v>222</v>
      </c>
      <c r="E153" s="257" t="s">
        <v>792</v>
      </c>
      <c r="F153" s="258" t="s">
        <v>793</v>
      </c>
      <c r="G153" s="259" t="s">
        <v>490</v>
      </c>
      <c r="H153" s="260">
        <v>3</v>
      </c>
      <c r="I153" s="261"/>
      <c r="J153" s="262">
        <f>ROUND(I153*H153,2)</f>
        <v>0</v>
      </c>
      <c r="K153" s="258" t="s">
        <v>184</v>
      </c>
      <c r="L153" s="263"/>
      <c r="M153" s="264" t="s">
        <v>21</v>
      </c>
      <c r="N153" s="265" t="s">
        <v>41</v>
      </c>
      <c r="O153" s="47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AR153" s="24" t="s">
        <v>211</v>
      </c>
      <c r="AT153" s="24" t="s">
        <v>222</v>
      </c>
      <c r="AU153" s="24" t="s">
        <v>80</v>
      </c>
      <c r="AY153" s="24" t="s">
        <v>139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24" t="s">
        <v>78</v>
      </c>
      <c r="BK153" s="232">
        <f>ROUND(I153*H153,2)</f>
        <v>0</v>
      </c>
      <c r="BL153" s="24" t="s">
        <v>180</v>
      </c>
      <c r="BM153" s="24" t="s">
        <v>283</v>
      </c>
    </row>
    <row r="154" s="1" customFormat="1" ht="16.5" customHeight="1">
      <c r="B154" s="46"/>
      <c r="C154" s="221" t="s">
        <v>287</v>
      </c>
      <c r="D154" s="221" t="s">
        <v>142</v>
      </c>
      <c r="E154" s="222" t="s">
        <v>794</v>
      </c>
      <c r="F154" s="223" t="s">
        <v>795</v>
      </c>
      <c r="G154" s="224" t="s">
        <v>490</v>
      </c>
      <c r="H154" s="225">
        <v>5</v>
      </c>
      <c r="I154" s="226"/>
      <c r="J154" s="227">
        <f>ROUND(I154*H154,2)</f>
        <v>0</v>
      </c>
      <c r="K154" s="223" t="s">
        <v>184</v>
      </c>
      <c r="L154" s="72"/>
      <c r="M154" s="228" t="s">
        <v>21</v>
      </c>
      <c r="N154" s="229" t="s">
        <v>41</v>
      </c>
      <c r="O154" s="47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AR154" s="24" t="s">
        <v>180</v>
      </c>
      <c r="AT154" s="24" t="s">
        <v>142</v>
      </c>
      <c r="AU154" s="24" t="s">
        <v>80</v>
      </c>
      <c r="AY154" s="24" t="s">
        <v>139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24" t="s">
        <v>78</v>
      </c>
      <c r="BK154" s="232">
        <f>ROUND(I154*H154,2)</f>
        <v>0</v>
      </c>
      <c r="BL154" s="24" t="s">
        <v>180</v>
      </c>
      <c r="BM154" s="24" t="s">
        <v>286</v>
      </c>
    </row>
    <row r="155" s="1" customFormat="1" ht="16.5" customHeight="1">
      <c r="B155" s="46"/>
      <c r="C155" s="221" t="s">
        <v>218</v>
      </c>
      <c r="D155" s="221" t="s">
        <v>142</v>
      </c>
      <c r="E155" s="222" t="s">
        <v>796</v>
      </c>
      <c r="F155" s="223" t="s">
        <v>797</v>
      </c>
      <c r="G155" s="224" t="s">
        <v>277</v>
      </c>
      <c r="H155" s="225">
        <v>40</v>
      </c>
      <c r="I155" s="226"/>
      <c r="J155" s="227">
        <f>ROUND(I155*H155,2)</f>
        <v>0</v>
      </c>
      <c r="K155" s="223" t="s">
        <v>184</v>
      </c>
      <c r="L155" s="72"/>
      <c r="M155" s="228" t="s">
        <v>21</v>
      </c>
      <c r="N155" s="229" t="s">
        <v>41</v>
      </c>
      <c r="O155" s="47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AR155" s="24" t="s">
        <v>180</v>
      </c>
      <c r="AT155" s="24" t="s">
        <v>142</v>
      </c>
      <c r="AU155" s="24" t="s">
        <v>80</v>
      </c>
      <c r="AY155" s="24" t="s">
        <v>139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24" t="s">
        <v>78</v>
      </c>
      <c r="BK155" s="232">
        <f>ROUND(I155*H155,2)</f>
        <v>0</v>
      </c>
      <c r="BL155" s="24" t="s">
        <v>180</v>
      </c>
      <c r="BM155" s="24" t="s">
        <v>290</v>
      </c>
    </row>
    <row r="156" s="1" customFormat="1" ht="16.5" customHeight="1">
      <c r="B156" s="46"/>
      <c r="C156" s="221" t="s">
        <v>297</v>
      </c>
      <c r="D156" s="221" t="s">
        <v>142</v>
      </c>
      <c r="E156" s="222" t="s">
        <v>798</v>
      </c>
      <c r="F156" s="223" t="s">
        <v>799</v>
      </c>
      <c r="G156" s="224" t="s">
        <v>490</v>
      </c>
      <c r="H156" s="225">
        <v>3</v>
      </c>
      <c r="I156" s="226"/>
      <c r="J156" s="227">
        <f>ROUND(I156*H156,2)</f>
        <v>0</v>
      </c>
      <c r="K156" s="223" t="s">
        <v>184</v>
      </c>
      <c r="L156" s="72"/>
      <c r="M156" s="228" t="s">
        <v>21</v>
      </c>
      <c r="N156" s="229" t="s">
        <v>41</v>
      </c>
      <c r="O156" s="47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AR156" s="24" t="s">
        <v>180</v>
      </c>
      <c r="AT156" s="24" t="s">
        <v>142</v>
      </c>
      <c r="AU156" s="24" t="s">
        <v>80</v>
      </c>
      <c r="AY156" s="24" t="s">
        <v>139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24" t="s">
        <v>78</v>
      </c>
      <c r="BK156" s="232">
        <f>ROUND(I156*H156,2)</f>
        <v>0</v>
      </c>
      <c r="BL156" s="24" t="s">
        <v>180</v>
      </c>
      <c r="BM156" s="24" t="s">
        <v>293</v>
      </c>
    </row>
    <row r="157" s="1" customFormat="1" ht="16.5" customHeight="1">
      <c r="B157" s="46"/>
      <c r="C157" s="256" t="s">
        <v>223</v>
      </c>
      <c r="D157" s="256" t="s">
        <v>222</v>
      </c>
      <c r="E157" s="257" t="s">
        <v>800</v>
      </c>
      <c r="F157" s="258" t="s">
        <v>801</v>
      </c>
      <c r="G157" s="259" t="s">
        <v>490</v>
      </c>
      <c r="H157" s="260">
        <v>3</v>
      </c>
      <c r="I157" s="261"/>
      <c r="J157" s="262">
        <f>ROUND(I157*H157,2)</f>
        <v>0</v>
      </c>
      <c r="K157" s="258" t="s">
        <v>21</v>
      </c>
      <c r="L157" s="263"/>
      <c r="M157" s="264" t="s">
        <v>21</v>
      </c>
      <c r="N157" s="265" t="s">
        <v>41</v>
      </c>
      <c r="O157" s="47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AR157" s="24" t="s">
        <v>211</v>
      </c>
      <c r="AT157" s="24" t="s">
        <v>222</v>
      </c>
      <c r="AU157" s="24" t="s">
        <v>80</v>
      </c>
      <c r="AY157" s="24" t="s">
        <v>139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24" t="s">
        <v>78</v>
      </c>
      <c r="BK157" s="232">
        <f>ROUND(I157*H157,2)</f>
        <v>0</v>
      </c>
      <c r="BL157" s="24" t="s">
        <v>180</v>
      </c>
      <c r="BM157" s="24" t="s">
        <v>300</v>
      </c>
    </row>
    <row r="158" s="1" customFormat="1" ht="25.5" customHeight="1">
      <c r="B158" s="46"/>
      <c r="C158" s="221" t="s">
        <v>304</v>
      </c>
      <c r="D158" s="221" t="s">
        <v>142</v>
      </c>
      <c r="E158" s="222" t="s">
        <v>802</v>
      </c>
      <c r="F158" s="223" t="s">
        <v>803</v>
      </c>
      <c r="G158" s="224" t="s">
        <v>327</v>
      </c>
      <c r="H158" s="225">
        <v>1.226</v>
      </c>
      <c r="I158" s="226"/>
      <c r="J158" s="227">
        <f>ROUND(I158*H158,2)</f>
        <v>0</v>
      </c>
      <c r="K158" s="223" t="s">
        <v>184</v>
      </c>
      <c r="L158" s="72"/>
      <c r="M158" s="228" t="s">
        <v>21</v>
      </c>
      <c r="N158" s="229" t="s">
        <v>41</v>
      </c>
      <c r="O158" s="47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AR158" s="24" t="s">
        <v>180</v>
      </c>
      <c r="AT158" s="24" t="s">
        <v>142</v>
      </c>
      <c r="AU158" s="24" t="s">
        <v>80</v>
      </c>
      <c r="AY158" s="24" t="s">
        <v>139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24" t="s">
        <v>78</v>
      </c>
      <c r="BK158" s="232">
        <f>ROUND(I158*H158,2)</f>
        <v>0</v>
      </c>
      <c r="BL158" s="24" t="s">
        <v>180</v>
      </c>
      <c r="BM158" s="24" t="s">
        <v>303</v>
      </c>
    </row>
    <row r="159" s="1" customFormat="1" ht="16.5" customHeight="1">
      <c r="B159" s="46"/>
      <c r="C159" s="221" t="s">
        <v>226</v>
      </c>
      <c r="D159" s="221" t="s">
        <v>142</v>
      </c>
      <c r="E159" s="222" t="s">
        <v>804</v>
      </c>
      <c r="F159" s="223" t="s">
        <v>805</v>
      </c>
      <c r="G159" s="224" t="s">
        <v>490</v>
      </c>
      <c r="H159" s="225">
        <v>3</v>
      </c>
      <c r="I159" s="226"/>
      <c r="J159" s="227">
        <f>ROUND(I159*H159,2)</f>
        <v>0</v>
      </c>
      <c r="K159" s="223" t="s">
        <v>184</v>
      </c>
      <c r="L159" s="72"/>
      <c r="M159" s="228" t="s">
        <v>21</v>
      </c>
      <c r="N159" s="229" t="s">
        <v>41</v>
      </c>
      <c r="O159" s="47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AR159" s="24" t="s">
        <v>180</v>
      </c>
      <c r="AT159" s="24" t="s">
        <v>142</v>
      </c>
      <c r="AU159" s="24" t="s">
        <v>80</v>
      </c>
      <c r="AY159" s="24" t="s">
        <v>139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24" t="s">
        <v>78</v>
      </c>
      <c r="BK159" s="232">
        <f>ROUND(I159*H159,2)</f>
        <v>0</v>
      </c>
      <c r="BL159" s="24" t="s">
        <v>180</v>
      </c>
      <c r="BM159" s="24" t="s">
        <v>307</v>
      </c>
    </row>
    <row r="160" s="1" customFormat="1" ht="16.5" customHeight="1">
      <c r="B160" s="46"/>
      <c r="C160" s="221" t="s">
        <v>312</v>
      </c>
      <c r="D160" s="221" t="s">
        <v>142</v>
      </c>
      <c r="E160" s="222" t="s">
        <v>806</v>
      </c>
      <c r="F160" s="223" t="s">
        <v>807</v>
      </c>
      <c r="G160" s="224" t="s">
        <v>327</v>
      </c>
      <c r="H160" s="225">
        <v>0.109</v>
      </c>
      <c r="I160" s="226"/>
      <c r="J160" s="227">
        <f>ROUND(I160*H160,2)</f>
        <v>0</v>
      </c>
      <c r="K160" s="223" t="s">
        <v>184</v>
      </c>
      <c r="L160" s="72"/>
      <c r="M160" s="228" t="s">
        <v>21</v>
      </c>
      <c r="N160" s="229" t="s">
        <v>41</v>
      </c>
      <c r="O160" s="47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AR160" s="24" t="s">
        <v>180</v>
      </c>
      <c r="AT160" s="24" t="s">
        <v>142</v>
      </c>
      <c r="AU160" s="24" t="s">
        <v>80</v>
      </c>
      <c r="AY160" s="24" t="s">
        <v>139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24" t="s">
        <v>78</v>
      </c>
      <c r="BK160" s="232">
        <f>ROUND(I160*H160,2)</f>
        <v>0</v>
      </c>
      <c r="BL160" s="24" t="s">
        <v>180</v>
      </c>
      <c r="BM160" s="24" t="s">
        <v>310</v>
      </c>
    </row>
    <row r="161" s="1" customFormat="1" ht="16.5" customHeight="1">
      <c r="B161" s="46"/>
      <c r="C161" s="221" t="s">
        <v>230</v>
      </c>
      <c r="D161" s="221" t="s">
        <v>142</v>
      </c>
      <c r="E161" s="222" t="s">
        <v>808</v>
      </c>
      <c r="F161" s="223" t="s">
        <v>809</v>
      </c>
      <c r="G161" s="224" t="s">
        <v>327</v>
      </c>
      <c r="H161" s="225">
        <v>0.109</v>
      </c>
      <c r="I161" s="226"/>
      <c r="J161" s="227">
        <f>ROUND(I161*H161,2)</f>
        <v>0</v>
      </c>
      <c r="K161" s="223" t="s">
        <v>184</v>
      </c>
      <c r="L161" s="72"/>
      <c r="M161" s="228" t="s">
        <v>21</v>
      </c>
      <c r="N161" s="229" t="s">
        <v>41</v>
      </c>
      <c r="O161" s="47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AR161" s="24" t="s">
        <v>180</v>
      </c>
      <c r="AT161" s="24" t="s">
        <v>142</v>
      </c>
      <c r="AU161" s="24" t="s">
        <v>80</v>
      </c>
      <c r="AY161" s="24" t="s">
        <v>139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24" t="s">
        <v>78</v>
      </c>
      <c r="BK161" s="232">
        <f>ROUND(I161*H161,2)</f>
        <v>0</v>
      </c>
      <c r="BL161" s="24" t="s">
        <v>180</v>
      </c>
      <c r="BM161" s="24" t="s">
        <v>315</v>
      </c>
    </row>
    <row r="162" s="10" customFormat="1" ht="29.88" customHeight="1">
      <c r="B162" s="205"/>
      <c r="C162" s="206"/>
      <c r="D162" s="207" t="s">
        <v>69</v>
      </c>
      <c r="E162" s="219" t="s">
        <v>397</v>
      </c>
      <c r="F162" s="219" t="s">
        <v>398</v>
      </c>
      <c r="G162" s="206"/>
      <c r="H162" s="206"/>
      <c r="I162" s="209"/>
      <c r="J162" s="220">
        <f>BK162</f>
        <v>0</v>
      </c>
      <c r="K162" s="206"/>
      <c r="L162" s="211"/>
      <c r="M162" s="212"/>
      <c r="N162" s="213"/>
      <c r="O162" s="213"/>
      <c r="P162" s="214">
        <f>SUM(P163:P165)</f>
        <v>0</v>
      </c>
      <c r="Q162" s="213"/>
      <c r="R162" s="214">
        <f>SUM(R163:R165)</f>
        <v>0</v>
      </c>
      <c r="S162" s="213"/>
      <c r="T162" s="215">
        <f>SUM(T163:T165)</f>
        <v>0</v>
      </c>
      <c r="AR162" s="216" t="s">
        <v>80</v>
      </c>
      <c r="AT162" s="217" t="s">
        <v>69</v>
      </c>
      <c r="AU162" s="217" t="s">
        <v>78</v>
      </c>
      <c r="AY162" s="216" t="s">
        <v>139</v>
      </c>
      <c r="BK162" s="218">
        <f>SUM(BK163:BK165)</f>
        <v>0</v>
      </c>
    </row>
    <row r="163" s="1" customFormat="1" ht="25.5" customHeight="1">
      <c r="B163" s="46"/>
      <c r="C163" s="221" t="s">
        <v>319</v>
      </c>
      <c r="D163" s="221" t="s">
        <v>142</v>
      </c>
      <c r="E163" s="222" t="s">
        <v>810</v>
      </c>
      <c r="F163" s="223" t="s">
        <v>811</v>
      </c>
      <c r="G163" s="224" t="s">
        <v>183</v>
      </c>
      <c r="H163" s="225">
        <v>4</v>
      </c>
      <c r="I163" s="226"/>
      <c r="J163" s="227">
        <f>ROUND(I163*H163,2)</f>
        <v>0</v>
      </c>
      <c r="K163" s="223" t="s">
        <v>21</v>
      </c>
      <c r="L163" s="72"/>
      <c r="M163" s="228" t="s">
        <v>21</v>
      </c>
      <c r="N163" s="229" t="s">
        <v>41</v>
      </c>
      <c r="O163" s="47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AR163" s="24" t="s">
        <v>180</v>
      </c>
      <c r="AT163" s="24" t="s">
        <v>142</v>
      </c>
      <c r="AU163" s="24" t="s">
        <v>80</v>
      </c>
      <c r="AY163" s="24" t="s">
        <v>139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24" t="s">
        <v>78</v>
      </c>
      <c r="BK163" s="232">
        <f>ROUND(I163*H163,2)</f>
        <v>0</v>
      </c>
      <c r="BL163" s="24" t="s">
        <v>180</v>
      </c>
      <c r="BM163" s="24" t="s">
        <v>318</v>
      </c>
    </row>
    <row r="164" s="11" customFormat="1">
      <c r="B164" s="233"/>
      <c r="C164" s="234"/>
      <c r="D164" s="235" t="s">
        <v>162</v>
      </c>
      <c r="E164" s="236" t="s">
        <v>21</v>
      </c>
      <c r="F164" s="237" t="s">
        <v>812</v>
      </c>
      <c r="G164" s="234"/>
      <c r="H164" s="238">
        <v>4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AT164" s="244" t="s">
        <v>162</v>
      </c>
      <c r="AU164" s="244" t="s">
        <v>80</v>
      </c>
      <c r="AV164" s="11" t="s">
        <v>80</v>
      </c>
      <c r="AW164" s="11" t="s">
        <v>34</v>
      </c>
      <c r="AX164" s="11" t="s">
        <v>70</v>
      </c>
      <c r="AY164" s="244" t="s">
        <v>139</v>
      </c>
    </row>
    <row r="165" s="12" customFormat="1">
      <c r="B165" s="245"/>
      <c r="C165" s="246"/>
      <c r="D165" s="235" t="s">
        <v>162</v>
      </c>
      <c r="E165" s="247" t="s">
        <v>21</v>
      </c>
      <c r="F165" s="248" t="s">
        <v>169</v>
      </c>
      <c r="G165" s="246"/>
      <c r="H165" s="249">
        <v>4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AT165" s="255" t="s">
        <v>162</v>
      </c>
      <c r="AU165" s="255" t="s">
        <v>80</v>
      </c>
      <c r="AV165" s="12" t="s">
        <v>146</v>
      </c>
      <c r="AW165" s="12" t="s">
        <v>34</v>
      </c>
      <c r="AX165" s="12" t="s">
        <v>78</v>
      </c>
      <c r="AY165" s="255" t="s">
        <v>139</v>
      </c>
    </row>
    <row r="166" s="10" customFormat="1" ht="29.88" customHeight="1">
      <c r="B166" s="205"/>
      <c r="C166" s="206"/>
      <c r="D166" s="207" t="s">
        <v>69</v>
      </c>
      <c r="E166" s="219" t="s">
        <v>813</v>
      </c>
      <c r="F166" s="219" t="s">
        <v>814</v>
      </c>
      <c r="G166" s="206"/>
      <c r="H166" s="206"/>
      <c r="I166" s="209"/>
      <c r="J166" s="220">
        <f>BK166</f>
        <v>0</v>
      </c>
      <c r="K166" s="206"/>
      <c r="L166" s="211"/>
      <c r="M166" s="212"/>
      <c r="N166" s="213"/>
      <c r="O166" s="213"/>
      <c r="P166" s="214">
        <f>SUM(P167:P172)</f>
        <v>0</v>
      </c>
      <c r="Q166" s="213"/>
      <c r="R166" s="214">
        <f>SUM(R167:R172)</f>
        <v>0</v>
      </c>
      <c r="S166" s="213"/>
      <c r="T166" s="215">
        <f>SUM(T167:T172)</f>
        <v>0</v>
      </c>
      <c r="AR166" s="216" t="s">
        <v>80</v>
      </c>
      <c r="AT166" s="217" t="s">
        <v>69</v>
      </c>
      <c r="AU166" s="217" t="s">
        <v>78</v>
      </c>
      <c r="AY166" s="216" t="s">
        <v>139</v>
      </c>
      <c r="BK166" s="218">
        <f>SUM(BK167:BK172)</f>
        <v>0</v>
      </c>
    </row>
    <row r="167" s="1" customFormat="1" ht="25.5" customHeight="1">
      <c r="B167" s="46"/>
      <c r="C167" s="221" t="s">
        <v>234</v>
      </c>
      <c r="D167" s="221" t="s">
        <v>142</v>
      </c>
      <c r="E167" s="222" t="s">
        <v>815</v>
      </c>
      <c r="F167" s="223" t="s">
        <v>816</v>
      </c>
      <c r="G167" s="224" t="s">
        <v>490</v>
      </c>
      <c r="H167" s="225">
        <v>1</v>
      </c>
      <c r="I167" s="226"/>
      <c r="J167" s="227">
        <f>ROUND(I167*H167,2)</f>
        <v>0</v>
      </c>
      <c r="K167" s="223" t="s">
        <v>21</v>
      </c>
      <c r="L167" s="72"/>
      <c r="M167" s="228" t="s">
        <v>21</v>
      </c>
      <c r="N167" s="229" t="s">
        <v>41</v>
      </c>
      <c r="O167" s="47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AR167" s="24" t="s">
        <v>180</v>
      </c>
      <c r="AT167" s="24" t="s">
        <v>142</v>
      </c>
      <c r="AU167" s="24" t="s">
        <v>80</v>
      </c>
      <c r="AY167" s="24" t="s">
        <v>139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24" t="s">
        <v>78</v>
      </c>
      <c r="BK167" s="232">
        <f>ROUND(I167*H167,2)</f>
        <v>0</v>
      </c>
      <c r="BL167" s="24" t="s">
        <v>180</v>
      </c>
      <c r="BM167" s="24" t="s">
        <v>322</v>
      </c>
    </row>
    <row r="168" s="11" customFormat="1">
      <c r="B168" s="233"/>
      <c r="C168" s="234"/>
      <c r="D168" s="235" t="s">
        <v>162</v>
      </c>
      <c r="E168" s="236" t="s">
        <v>21</v>
      </c>
      <c r="F168" s="237" t="s">
        <v>817</v>
      </c>
      <c r="G168" s="234"/>
      <c r="H168" s="238">
        <v>1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AT168" s="244" t="s">
        <v>162</v>
      </c>
      <c r="AU168" s="244" t="s">
        <v>80</v>
      </c>
      <c r="AV168" s="11" t="s">
        <v>80</v>
      </c>
      <c r="AW168" s="11" t="s">
        <v>34</v>
      </c>
      <c r="AX168" s="11" t="s">
        <v>70</v>
      </c>
      <c r="AY168" s="244" t="s">
        <v>139</v>
      </c>
    </row>
    <row r="169" s="12" customFormat="1">
      <c r="B169" s="245"/>
      <c r="C169" s="246"/>
      <c r="D169" s="235" t="s">
        <v>162</v>
      </c>
      <c r="E169" s="247" t="s">
        <v>21</v>
      </c>
      <c r="F169" s="248" t="s">
        <v>169</v>
      </c>
      <c r="G169" s="246"/>
      <c r="H169" s="249">
        <v>1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AT169" s="255" t="s">
        <v>162</v>
      </c>
      <c r="AU169" s="255" t="s">
        <v>80</v>
      </c>
      <c r="AV169" s="12" t="s">
        <v>146</v>
      </c>
      <c r="AW169" s="12" t="s">
        <v>34</v>
      </c>
      <c r="AX169" s="12" t="s">
        <v>78</v>
      </c>
      <c r="AY169" s="255" t="s">
        <v>139</v>
      </c>
    </row>
    <row r="170" s="1" customFormat="1" ht="25.5" customHeight="1">
      <c r="B170" s="46"/>
      <c r="C170" s="221" t="s">
        <v>331</v>
      </c>
      <c r="D170" s="221" t="s">
        <v>142</v>
      </c>
      <c r="E170" s="222" t="s">
        <v>818</v>
      </c>
      <c r="F170" s="223" t="s">
        <v>819</v>
      </c>
      <c r="G170" s="224" t="s">
        <v>490</v>
      </c>
      <c r="H170" s="225">
        <v>3</v>
      </c>
      <c r="I170" s="226"/>
      <c r="J170" s="227">
        <f>ROUND(I170*H170,2)</f>
        <v>0</v>
      </c>
      <c r="K170" s="223" t="s">
        <v>21</v>
      </c>
      <c r="L170" s="72"/>
      <c r="M170" s="228" t="s">
        <v>21</v>
      </c>
      <c r="N170" s="229" t="s">
        <v>41</v>
      </c>
      <c r="O170" s="47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AR170" s="24" t="s">
        <v>180</v>
      </c>
      <c r="AT170" s="24" t="s">
        <v>142</v>
      </c>
      <c r="AU170" s="24" t="s">
        <v>80</v>
      </c>
      <c r="AY170" s="24" t="s">
        <v>139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24" t="s">
        <v>78</v>
      </c>
      <c r="BK170" s="232">
        <f>ROUND(I170*H170,2)</f>
        <v>0</v>
      </c>
      <c r="BL170" s="24" t="s">
        <v>180</v>
      </c>
      <c r="BM170" s="24" t="s">
        <v>328</v>
      </c>
    </row>
    <row r="171" s="11" customFormat="1">
      <c r="B171" s="233"/>
      <c r="C171" s="234"/>
      <c r="D171" s="235" t="s">
        <v>162</v>
      </c>
      <c r="E171" s="236" t="s">
        <v>21</v>
      </c>
      <c r="F171" s="237" t="s">
        <v>820</v>
      </c>
      <c r="G171" s="234"/>
      <c r="H171" s="238">
        <v>3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AT171" s="244" t="s">
        <v>162</v>
      </c>
      <c r="AU171" s="244" t="s">
        <v>80</v>
      </c>
      <c r="AV171" s="11" t="s">
        <v>80</v>
      </c>
      <c r="AW171" s="11" t="s">
        <v>34</v>
      </c>
      <c r="AX171" s="11" t="s">
        <v>70</v>
      </c>
      <c r="AY171" s="244" t="s">
        <v>139</v>
      </c>
    </row>
    <row r="172" s="12" customFormat="1">
      <c r="B172" s="245"/>
      <c r="C172" s="246"/>
      <c r="D172" s="235" t="s">
        <v>162</v>
      </c>
      <c r="E172" s="247" t="s">
        <v>21</v>
      </c>
      <c r="F172" s="248" t="s">
        <v>169</v>
      </c>
      <c r="G172" s="246"/>
      <c r="H172" s="249">
        <v>3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AT172" s="255" t="s">
        <v>162</v>
      </c>
      <c r="AU172" s="255" t="s">
        <v>80</v>
      </c>
      <c r="AV172" s="12" t="s">
        <v>146</v>
      </c>
      <c r="AW172" s="12" t="s">
        <v>34</v>
      </c>
      <c r="AX172" s="12" t="s">
        <v>78</v>
      </c>
      <c r="AY172" s="255" t="s">
        <v>139</v>
      </c>
    </row>
    <row r="173" s="10" customFormat="1" ht="29.88" customHeight="1">
      <c r="B173" s="205"/>
      <c r="C173" s="206"/>
      <c r="D173" s="207" t="s">
        <v>69</v>
      </c>
      <c r="E173" s="219" t="s">
        <v>821</v>
      </c>
      <c r="F173" s="219" t="s">
        <v>822</v>
      </c>
      <c r="G173" s="206"/>
      <c r="H173" s="206"/>
      <c r="I173" s="209"/>
      <c r="J173" s="220">
        <f>BK173</f>
        <v>0</v>
      </c>
      <c r="K173" s="206"/>
      <c r="L173" s="211"/>
      <c r="M173" s="212"/>
      <c r="N173" s="213"/>
      <c r="O173" s="213"/>
      <c r="P173" s="214">
        <f>SUM(P174:P176)</f>
        <v>0</v>
      </c>
      <c r="Q173" s="213"/>
      <c r="R173" s="214">
        <f>SUM(R174:R176)</f>
        <v>0</v>
      </c>
      <c r="S173" s="213"/>
      <c r="T173" s="215">
        <f>SUM(T174:T176)</f>
        <v>0</v>
      </c>
      <c r="AR173" s="216" t="s">
        <v>80</v>
      </c>
      <c r="AT173" s="217" t="s">
        <v>69</v>
      </c>
      <c r="AU173" s="217" t="s">
        <v>78</v>
      </c>
      <c r="AY173" s="216" t="s">
        <v>139</v>
      </c>
      <c r="BK173" s="218">
        <f>SUM(BK174:BK176)</f>
        <v>0</v>
      </c>
    </row>
    <row r="174" s="1" customFormat="1" ht="16.5" customHeight="1">
      <c r="B174" s="46"/>
      <c r="C174" s="221" t="s">
        <v>239</v>
      </c>
      <c r="D174" s="221" t="s">
        <v>142</v>
      </c>
      <c r="E174" s="222" t="s">
        <v>823</v>
      </c>
      <c r="F174" s="223" t="s">
        <v>824</v>
      </c>
      <c r="G174" s="224" t="s">
        <v>183</v>
      </c>
      <c r="H174" s="225">
        <v>50</v>
      </c>
      <c r="I174" s="226"/>
      <c r="J174" s="227">
        <f>ROUND(I174*H174,2)</f>
        <v>0</v>
      </c>
      <c r="K174" s="223" t="s">
        <v>184</v>
      </c>
      <c r="L174" s="72"/>
      <c r="M174" s="228" t="s">
        <v>21</v>
      </c>
      <c r="N174" s="229" t="s">
        <v>41</v>
      </c>
      <c r="O174" s="47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AR174" s="24" t="s">
        <v>180</v>
      </c>
      <c r="AT174" s="24" t="s">
        <v>142</v>
      </c>
      <c r="AU174" s="24" t="s">
        <v>80</v>
      </c>
      <c r="AY174" s="24" t="s">
        <v>139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24" t="s">
        <v>78</v>
      </c>
      <c r="BK174" s="232">
        <f>ROUND(I174*H174,2)</f>
        <v>0</v>
      </c>
      <c r="BL174" s="24" t="s">
        <v>180</v>
      </c>
      <c r="BM174" s="24" t="s">
        <v>335</v>
      </c>
    </row>
    <row r="175" s="11" customFormat="1">
      <c r="B175" s="233"/>
      <c r="C175" s="234"/>
      <c r="D175" s="235" t="s">
        <v>162</v>
      </c>
      <c r="E175" s="236" t="s">
        <v>21</v>
      </c>
      <c r="F175" s="237" t="s">
        <v>825</v>
      </c>
      <c r="G175" s="234"/>
      <c r="H175" s="238">
        <v>50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AT175" s="244" t="s">
        <v>162</v>
      </c>
      <c r="AU175" s="244" t="s">
        <v>80</v>
      </c>
      <c r="AV175" s="11" t="s">
        <v>80</v>
      </c>
      <c r="AW175" s="11" t="s">
        <v>34</v>
      </c>
      <c r="AX175" s="11" t="s">
        <v>70</v>
      </c>
      <c r="AY175" s="244" t="s">
        <v>139</v>
      </c>
    </row>
    <row r="176" s="12" customFormat="1">
      <c r="B176" s="245"/>
      <c r="C176" s="246"/>
      <c r="D176" s="235" t="s">
        <v>162</v>
      </c>
      <c r="E176" s="247" t="s">
        <v>21</v>
      </c>
      <c r="F176" s="248" t="s">
        <v>169</v>
      </c>
      <c r="G176" s="246"/>
      <c r="H176" s="249">
        <v>50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AT176" s="255" t="s">
        <v>162</v>
      </c>
      <c r="AU176" s="255" t="s">
        <v>80</v>
      </c>
      <c r="AV176" s="12" t="s">
        <v>146</v>
      </c>
      <c r="AW176" s="12" t="s">
        <v>34</v>
      </c>
      <c r="AX176" s="12" t="s">
        <v>78</v>
      </c>
      <c r="AY176" s="255" t="s">
        <v>139</v>
      </c>
    </row>
    <row r="177" s="10" customFormat="1" ht="37.44" customHeight="1">
      <c r="B177" s="205"/>
      <c r="C177" s="206"/>
      <c r="D177" s="207" t="s">
        <v>69</v>
      </c>
      <c r="E177" s="208" t="s">
        <v>826</v>
      </c>
      <c r="F177" s="208" t="s">
        <v>827</v>
      </c>
      <c r="G177" s="206"/>
      <c r="H177" s="206"/>
      <c r="I177" s="209"/>
      <c r="J177" s="210">
        <f>BK177</f>
        <v>0</v>
      </c>
      <c r="K177" s="206"/>
      <c r="L177" s="211"/>
      <c r="M177" s="212"/>
      <c r="N177" s="213"/>
      <c r="O177" s="213"/>
      <c r="P177" s="214">
        <f>SUM(P178:P183)</f>
        <v>0</v>
      </c>
      <c r="Q177" s="213"/>
      <c r="R177" s="214">
        <f>SUM(R178:R183)</f>
        <v>0</v>
      </c>
      <c r="S177" s="213"/>
      <c r="T177" s="215">
        <f>SUM(T178:T183)</f>
        <v>0</v>
      </c>
      <c r="AR177" s="216" t="s">
        <v>146</v>
      </c>
      <c r="AT177" s="217" t="s">
        <v>69</v>
      </c>
      <c r="AU177" s="217" t="s">
        <v>70</v>
      </c>
      <c r="AY177" s="216" t="s">
        <v>139</v>
      </c>
      <c r="BK177" s="218">
        <f>SUM(BK178:BK183)</f>
        <v>0</v>
      </c>
    </row>
    <row r="178" s="1" customFormat="1" ht="16.5" customHeight="1">
      <c r="B178" s="46"/>
      <c r="C178" s="221" t="s">
        <v>339</v>
      </c>
      <c r="D178" s="221" t="s">
        <v>142</v>
      </c>
      <c r="E178" s="222" t="s">
        <v>828</v>
      </c>
      <c r="F178" s="223" t="s">
        <v>829</v>
      </c>
      <c r="G178" s="224" t="s">
        <v>247</v>
      </c>
      <c r="H178" s="225">
        <v>20</v>
      </c>
      <c r="I178" s="226"/>
      <c r="J178" s="227">
        <f>ROUND(I178*H178,2)</f>
        <v>0</v>
      </c>
      <c r="K178" s="223" t="s">
        <v>184</v>
      </c>
      <c r="L178" s="72"/>
      <c r="M178" s="228" t="s">
        <v>21</v>
      </c>
      <c r="N178" s="229" t="s">
        <v>41</v>
      </c>
      <c r="O178" s="47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AR178" s="24" t="s">
        <v>830</v>
      </c>
      <c r="AT178" s="24" t="s">
        <v>142</v>
      </c>
      <c r="AU178" s="24" t="s">
        <v>78</v>
      </c>
      <c r="AY178" s="24" t="s">
        <v>139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24" t="s">
        <v>78</v>
      </c>
      <c r="BK178" s="232">
        <f>ROUND(I178*H178,2)</f>
        <v>0</v>
      </c>
      <c r="BL178" s="24" t="s">
        <v>830</v>
      </c>
      <c r="BM178" s="24" t="s">
        <v>338</v>
      </c>
    </row>
    <row r="179" s="11" customFormat="1">
      <c r="B179" s="233"/>
      <c r="C179" s="234"/>
      <c r="D179" s="235" t="s">
        <v>162</v>
      </c>
      <c r="E179" s="236" t="s">
        <v>21</v>
      </c>
      <c r="F179" s="237" t="s">
        <v>831</v>
      </c>
      <c r="G179" s="234"/>
      <c r="H179" s="238">
        <v>20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AT179" s="244" t="s">
        <v>162</v>
      </c>
      <c r="AU179" s="244" t="s">
        <v>78</v>
      </c>
      <c r="AV179" s="11" t="s">
        <v>80</v>
      </c>
      <c r="AW179" s="11" t="s">
        <v>34</v>
      </c>
      <c r="AX179" s="11" t="s">
        <v>70</v>
      </c>
      <c r="AY179" s="244" t="s">
        <v>139</v>
      </c>
    </row>
    <row r="180" s="12" customFormat="1">
      <c r="B180" s="245"/>
      <c r="C180" s="246"/>
      <c r="D180" s="235" t="s">
        <v>162</v>
      </c>
      <c r="E180" s="247" t="s">
        <v>21</v>
      </c>
      <c r="F180" s="248" t="s">
        <v>169</v>
      </c>
      <c r="G180" s="246"/>
      <c r="H180" s="249">
        <v>20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AT180" s="255" t="s">
        <v>162</v>
      </c>
      <c r="AU180" s="255" t="s">
        <v>78</v>
      </c>
      <c r="AV180" s="12" t="s">
        <v>146</v>
      </c>
      <c r="AW180" s="12" t="s">
        <v>34</v>
      </c>
      <c r="AX180" s="12" t="s">
        <v>78</v>
      </c>
      <c r="AY180" s="255" t="s">
        <v>139</v>
      </c>
    </row>
    <row r="181" s="1" customFormat="1" ht="16.5" customHeight="1">
      <c r="B181" s="46"/>
      <c r="C181" s="221" t="s">
        <v>243</v>
      </c>
      <c r="D181" s="221" t="s">
        <v>142</v>
      </c>
      <c r="E181" s="222" t="s">
        <v>832</v>
      </c>
      <c r="F181" s="223" t="s">
        <v>833</v>
      </c>
      <c r="G181" s="224" t="s">
        <v>247</v>
      </c>
      <c r="H181" s="225">
        <v>20</v>
      </c>
      <c r="I181" s="226"/>
      <c r="J181" s="227">
        <f>ROUND(I181*H181,2)</f>
        <v>0</v>
      </c>
      <c r="K181" s="223" t="s">
        <v>184</v>
      </c>
      <c r="L181" s="72"/>
      <c r="M181" s="228" t="s">
        <v>21</v>
      </c>
      <c r="N181" s="229" t="s">
        <v>41</v>
      </c>
      <c r="O181" s="47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AR181" s="24" t="s">
        <v>830</v>
      </c>
      <c r="AT181" s="24" t="s">
        <v>142</v>
      </c>
      <c r="AU181" s="24" t="s">
        <v>78</v>
      </c>
      <c r="AY181" s="24" t="s">
        <v>139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24" t="s">
        <v>78</v>
      </c>
      <c r="BK181" s="232">
        <f>ROUND(I181*H181,2)</f>
        <v>0</v>
      </c>
      <c r="BL181" s="24" t="s">
        <v>830</v>
      </c>
      <c r="BM181" s="24" t="s">
        <v>342</v>
      </c>
    </row>
    <row r="182" s="11" customFormat="1">
      <c r="B182" s="233"/>
      <c r="C182" s="234"/>
      <c r="D182" s="235" t="s">
        <v>162</v>
      </c>
      <c r="E182" s="236" t="s">
        <v>21</v>
      </c>
      <c r="F182" s="237" t="s">
        <v>831</v>
      </c>
      <c r="G182" s="234"/>
      <c r="H182" s="238">
        <v>20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AT182" s="244" t="s">
        <v>162</v>
      </c>
      <c r="AU182" s="244" t="s">
        <v>78</v>
      </c>
      <c r="AV182" s="11" t="s">
        <v>80</v>
      </c>
      <c r="AW182" s="11" t="s">
        <v>34</v>
      </c>
      <c r="AX182" s="11" t="s">
        <v>70</v>
      </c>
      <c r="AY182" s="244" t="s">
        <v>139</v>
      </c>
    </row>
    <row r="183" s="12" customFormat="1">
      <c r="B183" s="245"/>
      <c r="C183" s="246"/>
      <c r="D183" s="235" t="s">
        <v>162</v>
      </c>
      <c r="E183" s="247" t="s">
        <v>21</v>
      </c>
      <c r="F183" s="248" t="s">
        <v>169</v>
      </c>
      <c r="G183" s="246"/>
      <c r="H183" s="249">
        <v>20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AT183" s="255" t="s">
        <v>162</v>
      </c>
      <c r="AU183" s="255" t="s">
        <v>78</v>
      </c>
      <c r="AV183" s="12" t="s">
        <v>146</v>
      </c>
      <c r="AW183" s="12" t="s">
        <v>34</v>
      </c>
      <c r="AX183" s="12" t="s">
        <v>78</v>
      </c>
      <c r="AY183" s="255" t="s">
        <v>139</v>
      </c>
    </row>
    <row r="184" s="10" customFormat="1" ht="37.44" customHeight="1">
      <c r="B184" s="205"/>
      <c r="C184" s="206"/>
      <c r="D184" s="207" t="s">
        <v>69</v>
      </c>
      <c r="E184" s="208" t="s">
        <v>496</v>
      </c>
      <c r="F184" s="208" t="s">
        <v>497</v>
      </c>
      <c r="G184" s="206"/>
      <c r="H184" s="206"/>
      <c r="I184" s="209"/>
      <c r="J184" s="210">
        <f>BK184</f>
        <v>0</v>
      </c>
      <c r="K184" s="206"/>
      <c r="L184" s="211"/>
      <c r="M184" s="212"/>
      <c r="N184" s="213"/>
      <c r="O184" s="213"/>
      <c r="P184" s="214">
        <f>SUM(P185:P194)</f>
        <v>0</v>
      </c>
      <c r="Q184" s="213"/>
      <c r="R184" s="214">
        <f>SUM(R185:R194)</f>
        <v>0</v>
      </c>
      <c r="S184" s="213"/>
      <c r="T184" s="215">
        <f>SUM(T185:T194)</f>
        <v>0</v>
      </c>
      <c r="AR184" s="216" t="s">
        <v>154</v>
      </c>
      <c r="AT184" s="217" t="s">
        <v>69</v>
      </c>
      <c r="AU184" s="217" t="s">
        <v>70</v>
      </c>
      <c r="AY184" s="216" t="s">
        <v>139</v>
      </c>
      <c r="BK184" s="218">
        <f>SUM(BK185:BK194)</f>
        <v>0</v>
      </c>
    </row>
    <row r="185" s="1" customFormat="1" ht="16.5" customHeight="1">
      <c r="B185" s="46"/>
      <c r="C185" s="221" t="s">
        <v>351</v>
      </c>
      <c r="D185" s="221" t="s">
        <v>142</v>
      </c>
      <c r="E185" s="222" t="s">
        <v>834</v>
      </c>
      <c r="F185" s="223" t="s">
        <v>835</v>
      </c>
      <c r="G185" s="224" t="s">
        <v>836</v>
      </c>
      <c r="H185" s="225">
        <v>1</v>
      </c>
      <c r="I185" s="226"/>
      <c r="J185" s="227">
        <f>ROUND(I185*H185,2)</f>
        <v>0</v>
      </c>
      <c r="K185" s="223" t="s">
        <v>21</v>
      </c>
      <c r="L185" s="72"/>
      <c r="M185" s="228" t="s">
        <v>21</v>
      </c>
      <c r="N185" s="229" t="s">
        <v>41</v>
      </c>
      <c r="O185" s="47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AR185" s="24" t="s">
        <v>146</v>
      </c>
      <c r="AT185" s="24" t="s">
        <v>142</v>
      </c>
      <c r="AU185" s="24" t="s">
        <v>78</v>
      </c>
      <c r="AY185" s="24" t="s">
        <v>139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24" t="s">
        <v>78</v>
      </c>
      <c r="BK185" s="232">
        <f>ROUND(I185*H185,2)</f>
        <v>0</v>
      </c>
      <c r="BL185" s="24" t="s">
        <v>146</v>
      </c>
      <c r="BM185" s="24" t="s">
        <v>346</v>
      </c>
    </row>
    <row r="186" s="1" customFormat="1">
      <c r="B186" s="46"/>
      <c r="C186" s="74"/>
      <c r="D186" s="235" t="s">
        <v>560</v>
      </c>
      <c r="E186" s="74"/>
      <c r="F186" s="291" t="s">
        <v>837</v>
      </c>
      <c r="G186" s="74"/>
      <c r="H186" s="74"/>
      <c r="I186" s="191"/>
      <c r="J186" s="74"/>
      <c r="K186" s="74"/>
      <c r="L186" s="72"/>
      <c r="M186" s="292"/>
      <c r="N186" s="47"/>
      <c r="O186" s="47"/>
      <c r="P186" s="47"/>
      <c r="Q186" s="47"/>
      <c r="R186" s="47"/>
      <c r="S186" s="47"/>
      <c r="T186" s="95"/>
      <c r="AT186" s="24" t="s">
        <v>560</v>
      </c>
      <c r="AU186" s="24" t="s">
        <v>78</v>
      </c>
    </row>
    <row r="187" s="1" customFormat="1" ht="16.5" customHeight="1">
      <c r="B187" s="46"/>
      <c r="C187" s="221" t="s">
        <v>248</v>
      </c>
      <c r="D187" s="221" t="s">
        <v>142</v>
      </c>
      <c r="E187" s="222" t="s">
        <v>506</v>
      </c>
      <c r="F187" s="223" t="s">
        <v>504</v>
      </c>
      <c r="G187" s="224" t="s">
        <v>836</v>
      </c>
      <c r="H187" s="225">
        <v>1</v>
      </c>
      <c r="I187" s="226"/>
      <c r="J187" s="227">
        <f>ROUND(I187*H187,2)</f>
        <v>0</v>
      </c>
      <c r="K187" s="223" t="s">
        <v>21</v>
      </c>
      <c r="L187" s="72"/>
      <c r="M187" s="228" t="s">
        <v>21</v>
      </c>
      <c r="N187" s="229" t="s">
        <v>41</v>
      </c>
      <c r="O187" s="47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AR187" s="24" t="s">
        <v>146</v>
      </c>
      <c r="AT187" s="24" t="s">
        <v>142</v>
      </c>
      <c r="AU187" s="24" t="s">
        <v>78</v>
      </c>
      <c r="AY187" s="24" t="s">
        <v>139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24" t="s">
        <v>78</v>
      </c>
      <c r="BK187" s="232">
        <f>ROUND(I187*H187,2)</f>
        <v>0</v>
      </c>
      <c r="BL187" s="24" t="s">
        <v>146</v>
      </c>
      <c r="BM187" s="24" t="s">
        <v>354</v>
      </c>
    </row>
    <row r="188" s="1" customFormat="1" ht="16.5" customHeight="1">
      <c r="B188" s="46"/>
      <c r="C188" s="221" t="s">
        <v>360</v>
      </c>
      <c r="D188" s="221" t="s">
        <v>142</v>
      </c>
      <c r="E188" s="222" t="s">
        <v>838</v>
      </c>
      <c r="F188" s="223" t="s">
        <v>839</v>
      </c>
      <c r="G188" s="224" t="s">
        <v>836</v>
      </c>
      <c r="H188" s="225">
        <v>1</v>
      </c>
      <c r="I188" s="226"/>
      <c r="J188" s="227">
        <f>ROUND(I188*H188,2)</f>
        <v>0</v>
      </c>
      <c r="K188" s="223" t="s">
        <v>21</v>
      </c>
      <c r="L188" s="72"/>
      <c r="M188" s="228" t="s">
        <v>21</v>
      </c>
      <c r="N188" s="229" t="s">
        <v>41</v>
      </c>
      <c r="O188" s="47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AR188" s="24" t="s">
        <v>146</v>
      </c>
      <c r="AT188" s="24" t="s">
        <v>142</v>
      </c>
      <c r="AU188" s="24" t="s">
        <v>78</v>
      </c>
      <c r="AY188" s="24" t="s">
        <v>139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24" t="s">
        <v>78</v>
      </c>
      <c r="BK188" s="232">
        <f>ROUND(I188*H188,2)</f>
        <v>0</v>
      </c>
      <c r="BL188" s="24" t="s">
        <v>146</v>
      </c>
      <c r="BM188" s="24" t="s">
        <v>359</v>
      </c>
    </row>
    <row r="189" s="1" customFormat="1">
      <c r="B189" s="46"/>
      <c r="C189" s="74"/>
      <c r="D189" s="235" t="s">
        <v>560</v>
      </c>
      <c r="E189" s="74"/>
      <c r="F189" s="291" t="s">
        <v>840</v>
      </c>
      <c r="G189" s="74"/>
      <c r="H189" s="74"/>
      <c r="I189" s="191"/>
      <c r="J189" s="74"/>
      <c r="K189" s="74"/>
      <c r="L189" s="72"/>
      <c r="M189" s="292"/>
      <c r="N189" s="47"/>
      <c r="O189" s="47"/>
      <c r="P189" s="47"/>
      <c r="Q189" s="47"/>
      <c r="R189" s="47"/>
      <c r="S189" s="47"/>
      <c r="T189" s="95"/>
      <c r="AT189" s="24" t="s">
        <v>560</v>
      </c>
      <c r="AU189" s="24" t="s">
        <v>78</v>
      </c>
    </row>
    <row r="190" s="1" customFormat="1" ht="16.5" customHeight="1">
      <c r="B190" s="46"/>
      <c r="C190" s="221" t="s">
        <v>251</v>
      </c>
      <c r="D190" s="221" t="s">
        <v>142</v>
      </c>
      <c r="E190" s="222" t="s">
        <v>841</v>
      </c>
      <c r="F190" s="223" t="s">
        <v>519</v>
      </c>
      <c r="G190" s="224" t="s">
        <v>836</v>
      </c>
      <c r="H190" s="225">
        <v>1</v>
      </c>
      <c r="I190" s="226"/>
      <c r="J190" s="227">
        <f>ROUND(I190*H190,2)</f>
        <v>0</v>
      </c>
      <c r="K190" s="223" t="s">
        <v>21</v>
      </c>
      <c r="L190" s="72"/>
      <c r="M190" s="228" t="s">
        <v>21</v>
      </c>
      <c r="N190" s="229" t="s">
        <v>41</v>
      </c>
      <c r="O190" s="47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AR190" s="24" t="s">
        <v>146</v>
      </c>
      <c r="AT190" s="24" t="s">
        <v>142</v>
      </c>
      <c r="AU190" s="24" t="s">
        <v>78</v>
      </c>
      <c r="AY190" s="24" t="s">
        <v>139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24" t="s">
        <v>78</v>
      </c>
      <c r="BK190" s="232">
        <f>ROUND(I190*H190,2)</f>
        <v>0</v>
      </c>
      <c r="BL190" s="24" t="s">
        <v>146</v>
      </c>
      <c r="BM190" s="24" t="s">
        <v>363</v>
      </c>
    </row>
    <row r="191" s="1" customFormat="1">
      <c r="B191" s="46"/>
      <c r="C191" s="74"/>
      <c r="D191" s="235" t="s">
        <v>560</v>
      </c>
      <c r="E191" s="74"/>
      <c r="F191" s="291" t="s">
        <v>842</v>
      </c>
      <c r="G191" s="74"/>
      <c r="H191" s="74"/>
      <c r="I191" s="191"/>
      <c r="J191" s="74"/>
      <c r="K191" s="74"/>
      <c r="L191" s="72"/>
      <c r="M191" s="292"/>
      <c r="N191" s="47"/>
      <c r="O191" s="47"/>
      <c r="P191" s="47"/>
      <c r="Q191" s="47"/>
      <c r="R191" s="47"/>
      <c r="S191" s="47"/>
      <c r="T191" s="95"/>
      <c r="AT191" s="24" t="s">
        <v>560</v>
      </c>
      <c r="AU191" s="24" t="s">
        <v>78</v>
      </c>
    </row>
    <row r="192" s="1" customFormat="1" ht="16.5" customHeight="1">
      <c r="B192" s="46"/>
      <c r="C192" s="221" t="s">
        <v>370</v>
      </c>
      <c r="D192" s="221" t="s">
        <v>142</v>
      </c>
      <c r="E192" s="222" t="s">
        <v>527</v>
      </c>
      <c r="F192" s="223" t="s">
        <v>843</v>
      </c>
      <c r="G192" s="224" t="s">
        <v>836</v>
      </c>
      <c r="H192" s="225">
        <v>1</v>
      </c>
      <c r="I192" s="226"/>
      <c r="J192" s="227">
        <f>ROUND(I192*H192,2)</f>
        <v>0</v>
      </c>
      <c r="K192" s="223" t="s">
        <v>21</v>
      </c>
      <c r="L192" s="72"/>
      <c r="M192" s="228" t="s">
        <v>21</v>
      </c>
      <c r="N192" s="229" t="s">
        <v>41</v>
      </c>
      <c r="O192" s="47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AR192" s="24" t="s">
        <v>146</v>
      </c>
      <c r="AT192" s="24" t="s">
        <v>142</v>
      </c>
      <c r="AU192" s="24" t="s">
        <v>78</v>
      </c>
      <c r="AY192" s="24" t="s">
        <v>139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24" t="s">
        <v>78</v>
      </c>
      <c r="BK192" s="232">
        <f>ROUND(I192*H192,2)</f>
        <v>0</v>
      </c>
      <c r="BL192" s="24" t="s">
        <v>146</v>
      </c>
      <c r="BM192" s="24" t="s">
        <v>368</v>
      </c>
    </row>
    <row r="193" s="1" customFormat="1" ht="16.5" customHeight="1">
      <c r="B193" s="46"/>
      <c r="C193" s="221" t="s">
        <v>255</v>
      </c>
      <c r="D193" s="221" t="s">
        <v>142</v>
      </c>
      <c r="E193" s="222" t="s">
        <v>533</v>
      </c>
      <c r="F193" s="223" t="s">
        <v>531</v>
      </c>
      <c r="G193" s="224" t="s">
        <v>836</v>
      </c>
      <c r="H193" s="225">
        <v>1</v>
      </c>
      <c r="I193" s="226"/>
      <c r="J193" s="227">
        <f>ROUND(I193*H193,2)</f>
        <v>0</v>
      </c>
      <c r="K193" s="223" t="s">
        <v>21</v>
      </c>
      <c r="L193" s="72"/>
      <c r="M193" s="228" t="s">
        <v>21</v>
      </c>
      <c r="N193" s="229" t="s">
        <v>41</v>
      </c>
      <c r="O193" s="47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AR193" s="24" t="s">
        <v>146</v>
      </c>
      <c r="AT193" s="24" t="s">
        <v>142</v>
      </c>
      <c r="AU193" s="24" t="s">
        <v>78</v>
      </c>
      <c r="AY193" s="24" t="s">
        <v>139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24" t="s">
        <v>78</v>
      </c>
      <c r="BK193" s="232">
        <f>ROUND(I193*H193,2)</f>
        <v>0</v>
      </c>
      <c r="BL193" s="24" t="s">
        <v>146</v>
      </c>
      <c r="BM193" s="24" t="s">
        <v>373</v>
      </c>
    </row>
    <row r="194" s="1" customFormat="1">
      <c r="B194" s="46"/>
      <c r="C194" s="74"/>
      <c r="D194" s="235" t="s">
        <v>560</v>
      </c>
      <c r="E194" s="74"/>
      <c r="F194" s="291" t="s">
        <v>844</v>
      </c>
      <c r="G194" s="74"/>
      <c r="H194" s="74"/>
      <c r="I194" s="191"/>
      <c r="J194" s="74"/>
      <c r="K194" s="74"/>
      <c r="L194" s="72"/>
      <c r="M194" s="295"/>
      <c r="N194" s="288"/>
      <c r="O194" s="288"/>
      <c r="P194" s="288"/>
      <c r="Q194" s="288"/>
      <c r="R194" s="288"/>
      <c r="S194" s="288"/>
      <c r="T194" s="296"/>
      <c r="AT194" s="24" t="s">
        <v>560</v>
      </c>
      <c r="AU194" s="24" t="s">
        <v>78</v>
      </c>
    </row>
    <row r="195" s="1" customFormat="1" ht="6.96" customHeight="1">
      <c r="B195" s="67"/>
      <c r="C195" s="68"/>
      <c r="D195" s="68"/>
      <c r="E195" s="68"/>
      <c r="F195" s="68"/>
      <c r="G195" s="68"/>
      <c r="H195" s="68"/>
      <c r="I195" s="166"/>
      <c r="J195" s="68"/>
      <c r="K195" s="68"/>
      <c r="L195" s="72"/>
    </row>
  </sheetData>
  <sheetProtection sheet="1" autoFilter="0" formatColumns="0" formatRows="0" objects="1" scenarios="1" spinCount="100000" saltValue="fBB/njbbko4RHbGYfGmjb9aGdsSzv7YSnvg85bqLDB/x813gmR4Hcg/VS+kO724q7u0s6p+REOe6xnh6aF/WrA==" hashValue="Wgsn/4WxnUYWIU5uFcUuYCByyMsXD9/6nzC5l0EsY8ipQ9DljTAAkyQcQkuTsBo5ebjY42GaDbxomAV76M7Veg==" algorithmName="SHA-512" password="CC35"/>
  <autoFilter ref="C90:K194"/>
  <mergeCells count="10">
    <mergeCell ref="E7:H7"/>
    <mergeCell ref="E9:H9"/>
    <mergeCell ref="E24:H24"/>
    <mergeCell ref="E45:H45"/>
    <mergeCell ref="E47:H47"/>
    <mergeCell ref="J51:J52"/>
    <mergeCell ref="E81:H81"/>
    <mergeCell ref="E83:H83"/>
    <mergeCell ref="G1:H1"/>
    <mergeCell ref="L2:V2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7" customWidth="1"/>
    <col min="2" max="2" width="1.664063" style="297" customWidth="1"/>
    <col min="3" max="4" width="5" style="297" customWidth="1"/>
    <col min="5" max="5" width="11.67" style="297" customWidth="1"/>
    <col min="6" max="6" width="9.17" style="297" customWidth="1"/>
    <col min="7" max="7" width="5" style="297" customWidth="1"/>
    <col min="8" max="8" width="77.83" style="297" customWidth="1"/>
    <col min="9" max="10" width="20" style="297" customWidth="1"/>
    <col min="11" max="11" width="1.664063" style="297" customWidth="1"/>
  </cols>
  <sheetData>
    <row r="1" ht="37.5" customHeight="1"/>
    <row r="2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5" customFormat="1" ht="45" customHeight="1">
      <c r="B3" s="301"/>
      <c r="C3" s="302" t="s">
        <v>845</v>
      </c>
      <c r="D3" s="302"/>
      <c r="E3" s="302"/>
      <c r="F3" s="302"/>
      <c r="G3" s="302"/>
      <c r="H3" s="302"/>
      <c r="I3" s="302"/>
      <c r="J3" s="302"/>
      <c r="K3" s="303"/>
    </row>
    <row r="4" ht="25.5" customHeight="1">
      <c r="B4" s="304"/>
      <c r="C4" s="305" t="s">
        <v>846</v>
      </c>
      <c r="D4" s="305"/>
      <c r="E4" s="305"/>
      <c r="F4" s="305"/>
      <c r="G4" s="305"/>
      <c r="H4" s="305"/>
      <c r="I4" s="305"/>
      <c r="J4" s="305"/>
      <c r="K4" s="306"/>
    </row>
    <row r="5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ht="15" customHeight="1">
      <c r="B6" s="304"/>
      <c r="C6" s="308" t="s">
        <v>847</v>
      </c>
      <c r="D6" s="308"/>
      <c r="E6" s="308"/>
      <c r="F6" s="308"/>
      <c r="G6" s="308"/>
      <c r="H6" s="308"/>
      <c r="I6" s="308"/>
      <c r="J6" s="308"/>
      <c r="K6" s="306"/>
    </row>
    <row r="7" ht="15" customHeight="1">
      <c r="B7" s="309"/>
      <c r="C7" s="308" t="s">
        <v>848</v>
      </c>
      <c r="D7" s="308"/>
      <c r="E7" s="308"/>
      <c r="F7" s="308"/>
      <c r="G7" s="308"/>
      <c r="H7" s="308"/>
      <c r="I7" s="308"/>
      <c r="J7" s="308"/>
      <c r="K7" s="306"/>
    </row>
    <row r="8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ht="15" customHeight="1">
      <c r="B9" s="309"/>
      <c r="C9" s="308" t="s">
        <v>849</v>
      </c>
      <c r="D9" s="308"/>
      <c r="E9" s="308"/>
      <c r="F9" s="308"/>
      <c r="G9" s="308"/>
      <c r="H9" s="308"/>
      <c r="I9" s="308"/>
      <c r="J9" s="308"/>
      <c r="K9" s="306"/>
    </row>
    <row r="10" ht="15" customHeight="1">
      <c r="B10" s="309"/>
      <c r="C10" s="308"/>
      <c r="D10" s="308" t="s">
        <v>850</v>
      </c>
      <c r="E10" s="308"/>
      <c r="F10" s="308"/>
      <c r="G10" s="308"/>
      <c r="H10" s="308"/>
      <c r="I10" s="308"/>
      <c r="J10" s="308"/>
      <c r="K10" s="306"/>
    </row>
    <row r="11" ht="15" customHeight="1">
      <c r="B11" s="309"/>
      <c r="C11" s="310"/>
      <c r="D11" s="308" t="s">
        <v>851</v>
      </c>
      <c r="E11" s="308"/>
      <c r="F11" s="308"/>
      <c r="G11" s="308"/>
      <c r="H11" s="308"/>
      <c r="I11" s="308"/>
      <c r="J11" s="308"/>
      <c r="K11" s="306"/>
    </row>
    <row r="12" ht="12.75" customHeight="1">
      <c r="B12" s="309"/>
      <c r="C12" s="310"/>
      <c r="D12" s="310"/>
      <c r="E12" s="310"/>
      <c r="F12" s="310"/>
      <c r="G12" s="310"/>
      <c r="H12" s="310"/>
      <c r="I12" s="310"/>
      <c r="J12" s="310"/>
      <c r="K12" s="306"/>
    </row>
    <row r="13" ht="15" customHeight="1">
      <c r="B13" s="309"/>
      <c r="C13" s="310"/>
      <c r="D13" s="308" t="s">
        <v>852</v>
      </c>
      <c r="E13" s="308"/>
      <c r="F13" s="308"/>
      <c r="G13" s="308"/>
      <c r="H13" s="308"/>
      <c r="I13" s="308"/>
      <c r="J13" s="308"/>
      <c r="K13" s="306"/>
    </row>
    <row r="14" ht="15" customHeight="1">
      <c r="B14" s="309"/>
      <c r="C14" s="310"/>
      <c r="D14" s="308" t="s">
        <v>853</v>
      </c>
      <c r="E14" s="308"/>
      <c r="F14" s="308"/>
      <c r="G14" s="308"/>
      <c r="H14" s="308"/>
      <c r="I14" s="308"/>
      <c r="J14" s="308"/>
      <c r="K14" s="306"/>
    </row>
    <row r="15" ht="15" customHeight="1">
      <c r="B15" s="309"/>
      <c r="C15" s="310"/>
      <c r="D15" s="308" t="s">
        <v>854</v>
      </c>
      <c r="E15" s="308"/>
      <c r="F15" s="308"/>
      <c r="G15" s="308"/>
      <c r="H15" s="308"/>
      <c r="I15" s="308"/>
      <c r="J15" s="308"/>
      <c r="K15" s="306"/>
    </row>
    <row r="16" ht="15" customHeight="1">
      <c r="B16" s="309"/>
      <c r="C16" s="310"/>
      <c r="D16" s="310"/>
      <c r="E16" s="311" t="s">
        <v>77</v>
      </c>
      <c r="F16" s="308" t="s">
        <v>855</v>
      </c>
      <c r="G16" s="308"/>
      <c r="H16" s="308"/>
      <c r="I16" s="308"/>
      <c r="J16" s="308"/>
      <c r="K16" s="306"/>
    </row>
    <row r="17" ht="15" customHeight="1">
      <c r="B17" s="309"/>
      <c r="C17" s="310"/>
      <c r="D17" s="310"/>
      <c r="E17" s="311" t="s">
        <v>856</v>
      </c>
      <c r="F17" s="308" t="s">
        <v>857</v>
      </c>
      <c r="G17" s="308"/>
      <c r="H17" s="308"/>
      <c r="I17" s="308"/>
      <c r="J17" s="308"/>
      <c r="K17" s="306"/>
    </row>
    <row r="18" ht="15" customHeight="1">
      <c r="B18" s="309"/>
      <c r="C18" s="310"/>
      <c r="D18" s="310"/>
      <c r="E18" s="311" t="s">
        <v>858</v>
      </c>
      <c r="F18" s="308" t="s">
        <v>859</v>
      </c>
      <c r="G18" s="308"/>
      <c r="H18" s="308"/>
      <c r="I18" s="308"/>
      <c r="J18" s="308"/>
      <c r="K18" s="306"/>
    </row>
    <row r="19" ht="15" customHeight="1">
      <c r="B19" s="309"/>
      <c r="C19" s="310"/>
      <c r="D19" s="310"/>
      <c r="E19" s="311" t="s">
        <v>860</v>
      </c>
      <c r="F19" s="308" t="s">
        <v>861</v>
      </c>
      <c r="G19" s="308"/>
      <c r="H19" s="308"/>
      <c r="I19" s="308"/>
      <c r="J19" s="308"/>
      <c r="K19" s="306"/>
    </row>
    <row r="20" ht="15" customHeight="1">
      <c r="B20" s="309"/>
      <c r="C20" s="310"/>
      <c r="D20" s="310"/>
      <c r="E20" s="311" t="s">
        <v>862</v>
      </c>
      <c r="F20" s="308" t="s">
        <v>863</v>
      </c>
      <c r="G20" s="308"/>
      <c r="H20" s="308"/>
      <c r="I20" s="308"/>
      <c r="J20" s="308"/>
      <c r="K20" s="306"/>
    </row>
    <row r="21" ht="15" customHeight="1">
      <c r="B21" s="309"/>
      <c r="C21" s="310"/>
      <c r="D21" s="310"/>
      <c r="E21" s="311" t="s">
        <v>864</v>
      </c>
      <c r="F21" s="308" t="s">
        <v>865</v>
      </c>
      <c r="G21" s="308"/>
      <c r="H21" s="308"/>
      <c r="I21" s="308"/>
      <c r="J21" s="308"/>
      <c r="K21" s="306"/>
    </row>
    <row r="22" ht="12.75" customHeight="1">
      <c r="B22" s="309"/>
      <c r="C22" s="310"/>
      <c r="D22" s="310"/>
      <c r="E22" s="310"/>
      <c r="F22" s="310"/>
      <c r="G22" s="310"/>
      <c r="H22" s="310"/>
      <c r="I22" s="310"/>
      <c r="J22" s="310"/>
      <c r="K22" s="306"/>
    </row>
    <row r="23" ht="15" customHeight="1">
      <c r="B23" s="309"/>
      <c r="C23" s="308" t="s">
        <v>866</v>
      </c>
      <c r="D23" s="308"/>
      <c r="E23" s="308"/>
      <c r="F23" s="308"/>
      <c r="G23" s="308"/>
      <c r="H23" s="308"/>
      <c r="I23" s="308"/>
      <c r="J23" s="308"/>
      <c r="K23" s="306"/>
    </row>
    <row r="24" ht="15" customHeight="1">
      <c r="B24" s="309"/>
      <c r="C24" s="308" t="s">
        <v>867</v>
      </c>
      <c r="D24" s="308"/>
      <c r="E24" s="308"/>
      <c r="F24" s="308"/>
      <c r="G24" s="308"/>
      <c r="H24" s="308"/>
      <c r="I24" s="308"/>
      <c r="J24" s="308"/>
      <c r="K24" s="306"/>
    </row>
    <row r="25" ht="15" customHeight="1">
      <c r="B25" s="309"/>
      <c r="C25" s="308"/>
      <c r="D25" s="308" t="s">
        <v>868</v>
      </c>
      <c r="E25" s="308"/>
      <c r="F25" s="308"/>
      <c r="G25" s="308"/>
      <c r="H25" s="308"/>
      <c r="I25" s="308"/>
      <c r="J25" s="308"/>
      <c r="K25" s="306"/>
    </row>
    <row r="26" ht="15" customHeight="1">
      <c r="B26" s="309"/>
      <c r="C26" s="310"/>
      <c r="D26" s="308" t="s">
        <v>869</v>
      </c>
      <c r="E26" s="308"/>
      <c r="F26" s="308"/>
      <c r="G26" s="308"/>
      <c r="H26" s="308"/>
      <c r="I26" s="308"/>
      <c r="J26" s="308"/>
      <c r="K26" s="306"/>
    </row>
    <row r="27" ht="12.75" customHeight="1">
      <c r="B27" s="309"/>
      <c r="C27" s="310"/>
      <c r="D27" s="310"/>
      <c r="E27" s="310"/>
      <c r="F27" s="310"/>
      <c r="G27" s="310"/>
      <c r="H27" s="310"/>
      <c r="I27" s="310"/>
      <c r="J27" s="310"/>
      <c r="K27" s="306"/>
    </row>
    <row r="28" ht="15" customHeight="1">
      <c r="B28" s="309"/>
      <c r="C28" s="310"/>
      <c r="D28" s="308" t="s">
        <v>870</v>
      </c>
      <c r="E28" s="308"/>
      <c r="F28" s="308"/>
      <c r="G28" s="308"/>
      <c r="H28" s="308"/>
      <c r="I28" s="308"/>
      <c r="J28" s="308"/>
      <c r="K28" s="306"/>
    </row>
    <row r="29" ht="15" customHeight="1">
      <c r="B29" s="309"/>
      <c r="C29" s="310"/>
      <c r="D29" s="308" t="s">
        <v>871</v>
      </c>
      <c r="E29" s="308"/>
      <c r="F29" s="308"/>
      <c r="G29" s="308"/>
      <c r="H29" s="308"/>
      <c r="I29" s="308"/>
      <c r="J29" s="308"/>
      <c r="K29" s="306"/>
    </row>
    <row r="30" ht="12.75" customHeight="1">
      <c r="B30" s="309"/>
      <c r="C30" s="310"/>
      <c r="D30" s="310"/>
      <c r="E30" s="310"/>
      <c r="F30" s="310"/>
      <c r="G30" s="310"/>
      <c r="H30" s="310"/>
      <c r="I30" s="310"/>
      <c r="J30" s="310"/>
      <c r="K30" s="306"/>
    </row>
    <row r="31" ht="15" customHeight="1">
      <c r="B31" s="309"/>
      <c r="C31" s="310"/>
      <c r="D31" s="308" t="s">
        <v>872</v>
      </c>
      <c r="E31" s="308"/>
      <c r="F31" s="308"/>
      <c r="G31" s="308"/>
      <c r="H31" s="308"/>
      <c r="I31" s="308"/>
      <c r="J31" s="308"/>
      <c r="K31" s="306"/>
    </row>
    <row r="32" ht="15" customHeight="1">
      <c r="B32" s="309"/>
      <c r="C32" s="310"/>
      <c r="D32" s="308" t="s">
        <v>873</v>
      </c>
      <c r="E32" s="308"/>
      <c r="F32" s="308"/>
      <c r="G32" s="308"/>
      <c r="H32" s="308"/>
      <c r="I32" s="308"/>
      <c r="J32" s="308"/>
      <c r="K32" s="306"/>
    </row>
    <row r="33" ht="15" customHeight="1">
      <c r="B33" s="309"/>
      <c r="C33" s="310"/>
      <c r="D33" s="308" t="s">
        <v>874</v>
      </c>
      <c r="E33" s="308"/>
      <c r="F33" s="308"/>
      <c r="G33" s="308"/>
      <c r="H33" s="308"/>
      <c r="I33" s="308"/>
      <c r="J33" s="308"/>
      <c r="K33" s="306"/>
    </row>
    <row r="34" ht="15" customHeight="1">
      <c r="B34" s="309"/>
      <c r="C34" s="310"/>
      <c r="D34" s="308"/>
      <c r="E34" s="312" t="s">
        <v>124</v>
      </c>
      <c r="F34" s="308"/>
      <c r="G34" s="308" t="s">
        <v>875</v>
      </c>
      <c r="H34" s="308"/>
      <c r="I34" s="308"/>
      <c r="J34" s="308"/>
      <c r="K34" s="306"/>
    </row>
    <row r="35" ht="30.75" customHeight="1">
      <c r="B35" s="309"/>
      <c r="C35" s="310"/>
      <c r="D35" s="308"/>
      <c r="E35" s="312" t="s">
        <v>876</v>
      </c>
      <c r="F35" s="308"/>
      <c r="G35" s="308" t="s">
        <v>877</v>
      </c>
      <c r="H35" s="308"/>
      <c r="I35" s="308"/>
      <c r="J35" s="308"/>
      <c r="K35" s="306"/>
    </row>
    <row r="36" ht="15" customHeight="1">
      <c r="B36" s="309"/>
      <c r="C36" s="310"/>
      <c r="D36" s="308"/>
      <c r="E36" s="312" t="s">
        <v>51</v>
      </c>
      <c r="F36" s="308"/>
      <c r="G36" s="308" t="s">
        <v>878</v>
      </c>
      <c r="H36" s="308"/>
      <c r="I36" s="308"/>
      <c r="J36" s="308"/>
      <c r="K36" s="306"/>
    </row>
    <row r="37" ht="15" customHeight="1">
      <c r="B37" s="309"/>
      <c r="C37" s="310"/>
      <c r="D37" s="308"/>
      <c r="E37" s="312" t="s">
        <v>125</v>
      </c>
      <c r="F37" s="308"/>
      <c r="G37" s="308" t="s">
        <v>879</v>
      </c>
      <c r="H37" s="308"/>
      <c r="I37" s="308"/>
      <c r="J37" s="308"/>
      <c r="K37" s="306"/>
    </row>
    <row r="38" ht="15" customHeight="1">
      <c r="B38" s="309"/>
      <c r="C38" s="310"/>
      <c r="D38" s="308"/>
      <c r="E38" s="312" t="s">
        <v>126</v>
      </c>
      <c r="F38" s="308"/>
      <c r="G38" s="308" t="s">
        <v>880</v>
      </c>
      <c r="H38" s="308"/>
      <c r="I38" s="308"/>
      <c r="J38" s="308"/>
      <c r="K38" s="306"/>
    </row>
    <row r="39" ht="15" customHeight="1">
      <c r="B39" s="309"/>
      <c r="C39" s="310"/>
      <c r="D39" s="308"/>
      <c r="E39" s="312" t="s">
        <v>127</v>
      </c>
      <c r="F39" s="308"/>
      <c r="G39" s="308" t="s">
        <v>881</v>
      </c>
      <c r="H39" s="308"/>
      <c r="I39" s="308"/>
      <c r="J39" s="308"/>
      <c r="K39" s="306"/>
    </row>
    <row r="40" ht="15" customHeight="1">
      <c r="B40" s="309"/>
      <c r="C40" s="310"/>
      <c r="D40" s="308"/>
      <c r="E40" s="312" t="s">
        <v>882</v>
      </c>
      <c r="F40" s="308"/>
      <c r="G40" s="308" t="s">
        <v>883</v>
      </c>
      <c r="H40" s="308"/>
      <c r="I40" s="308"/>
      <c r="J40" s="308"/>
      <c r="K40" s="306"/>
    </row>
    <row r="41" ht="15" customHeight="1">
      <c r="B41" s="309"/>
      <c r="C41" s="310"/>
      <c r="D41" s="308"/>
      <c r="E41" s="312"/>
      <c r="F41" s="308"/>
      <c r="G41" s="308" t="s">
        <v>884</v>
      </c>
      <c r="H41" s="308"/>
      <c r="I41" s="308"/>
      <c r="J41" s="308"/>
      <c r="K41" s="306"/>
    </row>
    <row r="42" ht="15" customHeight="1">
      <c r="B42" s="309"/>
      <c r="C42" s="310"/>
      <c r="D42" s="308"/>
      <c r="E42" s="312" t="s">
        <v>885</v>
      </c>
      <c r="F42" s="308"/>
      <c r="G42" s="308" t="s">
        <v>886</v>
      </c>
      <c r="H42" s="308"/>
      <c r="I42" s="308"/>
      <c r="J42" s="308"/>
      <c r="K42" s="306"/>
    </row>
    <row r="43" ht="15" customHeight="1">
      <c r="B43" s="309"/>
      <c r="C43" s="310"/>
      <c r="D43" s="308"/>
      <c r="E43" s="312" t="s">
        <v>129</v>
      </c>
      <c r="F43" s="308"/>
      <c r="G43" s="308" t="s">
        <v>887</v>
      </c>
      <c r="H43" s="308"/>
      <c r="I43" s="308"/>
      <c r="J43" s="308"/>
      <c r="K43" s="306"/>
    </row>
    <row r="44" ht="12.75" customHeight="1">
      <c r="B44" s="309"/>
      <c r="C44" s="310"/>
      <c r="D44" s="308"/>
      <c r="E44" s="308"/>
      <c r="F44" s="308"/>
      <c r="G44" s="308"/>
      <c r="H44" s="308"/>
      <c r="I44" s="308"/>
      <c r="J44" s="308"/>
      <c r="K44" s="306"/>
    </row>
    <row r="45" ht="15" customHeight="1">
      <c r="B45" s="309"/>
      <c r="C45" s="310"/>
      <c r="D45" s="308" t="s">
        <v>888</v>
      </c>
      <c r="E45" s="308"/>
      <c r="F45" s="308"/>
      <c r="G45" s="308"/>
      <c r="H45" s="308"/>
      <c r="I45" s="308"/>
      <c r="J45" s="308"/>
      <c r="K45" s="306"/>
    </row>
    <row r="46" ht="15" customHeight="1">
      <c r="B46" s="309"/>
      <c r="C46" s="310"/>
      <c r="D46" s="310"/>
      <c r="E46" s="308" t="s">
        <v>889</v>
      </c>
      <c r="F46" s="308"/>
      <c r="G46" s="308"/>
      <c r="H46" s="308"/>
      <c r="I46" s="308"/>
      <c r="J46" s="308"/>
      <c r="K46" s="306"/>
    </row>
    <row r="47" ht="15" customHeight="1">
      <c r="B47" s="309"/>
      <c r="C47" s="310"/>
      <c r="D47" s="310"/>
      <c r="E47" s="308" t="s">
        <v>890</v>
      </c>
      <c r="F47" s="308"/>
      <c r="G47" s="308"/>
      <c r="H47" s="308"/>
      <c r="I47" s="308"/>
      <c r="J47" s="308"/>
      <c r="K47" s="306"/>
    </row>
    <row r="48" ht="15" customHeight="1">
      <c r="B48" s="309"/>
      <c r="C48" s="310"/>
      <c r="D48" s="310"/>
      <c r="E48" s="308" t="s">
        <v>891</v>
      </c>
      <c r="F48" s="308"/>
      <c r="G48" s="308"/>
      <c r="H48" s="308"/>
      <c r="I48" s="308"/>
      <c r="J48" s="308"/>
      <c r="K48" s="306"/>
    </row>
    <row r="49" ht="15" customHeight="1">
      <c r="B49" s="309"/>
      <c r="C49" s="310"/>
      <c r="D49" s="308" t="s">
        <v>892</v>
      </c>
      <c r="E49" s="308"/>
      <c r="F49" s="308"/>
      <c r="G49" s="308"/>
      <c r="H49" s="308"/>
      <c r="I49" s="308"/>
      <c r="J49" s="308"/>
      <c r="K49" s="306"/>
    </row>
    <row r="50" ht="25.5" customHeight="1">
      <c r="B50" s="304"/>
      <c r="C50" s="305" t="s">
        <v>893</v>
      </c>
      <c r="D50" s="305"/>
      <c r="E50" s="305"/>
      <c r="F50" s="305"/>
      <c r="G50" s="305"/>
      <c r="H50" s="305"/>
      <c r="I50" s="305"/>
      <c r="J50" s="305"/>
      <c r="K50" s="306"/>
    </row>
    <row r="51" ht="5.25" customHeight="1">
      <c r="B51" s="304"/>
      <c r="C51" s="307"/>
      <c r="D51" s="307"/>
      <c r="E51" s="307"/>
      <c r="F51" s="307"/>
      <c r="G51" s="307"/>
      <c r="H51" s="307"/>
      <c r="I51" s="307"/>
      <c r="J51" s="307"/>
      <c r="K51" s="306"/>
    </row>
    <row r="52" ht="15" customHeight="1">
      <c r="B52" s="304"/>
      <c r="C52" s="308" t="s">
        <v>894</v>
      </c>
      <c r="D52" s="308"/>
      <c r="E52" s="308"/>
      <c r="F52" s="308"/>
      <c r="G52" s="308"/>
      <c r="H52" s="308"/>
      <c r="I52" s="308"/>
      <c r="J52" s="308"/>
      <c r="K52" s="306"/>
    </row>
    <row r="53" ht="15" customHeight="1">
      <c r="B53" s="304"/>
      <c r="C53" s="308" t="s">
        <v>895</v>
      </c>
      <c r="D53" s="308"/>
      <c r="E53" s="308"/>
      <c r="F53" s="308"/>
      <c r="G53" s="308"/>
      <c r="H53" s="308"/>
      <c r="I53" s="308"/>
      <c r="J53" s="308"/>
      <c r="K53" s="306"/>
    </row>
    <row r="54" ht="12.75" customHeight="1">
      <c r="B54" s="304"/>
      <c r="C54" s="308"/>
      <c r="D54" s="308"/>
      <c r="E54" s="308"/>
      <c r="F54" s="308"/>
      <c r="G54" s="308"/>
      <c r="H54" s="308"/>
      <c r="I54" s="308"/>
      <c r="J54" s="308"/>
      <c r="K54" s="306"/>
    </row>
    <row r="55" ht="15" customHeight="1">
      <c r="B55" s="304"/>
      <c r="C55" s="308" t="s">
        <v>896</v>
      </c>
      <c r="D55" s="308"/>
      <c r="E55" s="308"/>
      <c r="F55" s="308"/>
      <c r="G55" s="308"/>
      <c r="H55" s="308"/>
      <c r="I55" s="308"/>
      <c r="J55" s="308"/>
      <c r="K55" s="306"/>
    </row>
    <row r="56" ht="15" customHeight="1">
      <c r="B56" s="304"/>
      <c r="C56" s="310"/>
      <c r="D56" s="308" t="s">
        <v>897</v>
      </c>
      <c r="E56" s="308"/>
      <c r="F56" s="308"/>
      <c r="G56" s="308"/>
      <c r="H56" s="308"/>
      <c r="I56" s="308"/>
      <c r="J56" s="308"/>
      <c r="K56" s="306"/>
    </row>
    <row r="57" ht="15" customHeight="1">
      <c r="B57" s="304"/>
      <c r="C57" s="310"/>
      <c r="D57" s="308" t="s">
        <v>898</v>
      </c>
      <c r="E57" s="308"/>
      <c r="F57" s="308"/>
      <c r="G57" s="308"/>
      <c r="H57" s="308"/>
      <c r="I57" s="308"/>
      <c r="J57" s="308"/>
      <c r="K57" s="306"/>
    </row>
    <row r="58" ht="15" customHeight="1">
      <c r="B58" s="304"/>
      <c r="C58" s="310"/>
      <c r="D58" s="308" t="s">
        <v>899</v>
      </c>
      <c r="E58" s="308"/>
      <c r="F58" s="308"/>
      <c r="G58" s="308"/>
      <c r="H58" s="308"/>
      <c r="I58" s="308"/>
      <c r="J58" s="308"/>
      <c r="K58" s="306"/>
    </row>
    <row r="59" ht="15" customHeight="1">
      <c r="B59" s="304"/>
      <c r="C59" s="310"/>
      <c r="D59" s="308" t="s">
        <v>900</v>
      </c>
      <c r="E59" s="308"/>
      <c r="F59" s="308"/>
      <c r="G59" s="308"/>
      <c r="H59" s="308"/>
      <c r="I59" s="308"/>
      <c r="J59" s="308"/>
      <c r="K59" s="306"/>
    </row>
    <row r="60" ht="15" customHeight="1">
      <c r="B60" s="304"/>
      <c r="C60" s="310"/>
      <c r="D60" s="313" t="s">
        <v>901</v>
      </c>
      <c r="E60" s="313"/>
      <c r="F60" s="313"/>
      <c r="G60" s="313"/>
      <c r="H60" s="313"/>
      <c r="I60" s="313"/>
      <c r="J60" s="313"/>
      <c r="K60" s="306"/>
    </row>
    <row r="61" ht="15" customHeight="1">
      <c r="B61" s="304"/>
      <c r="C61" s="310"/>
      <c r="D61" s="308" t="s">
        <v>902</v>
      </c>
      <c r="E61" s="308"/>
      <c r="F61" s="308"/>
      <c r="G61" s="308"/>
      <c r="H61" s="308"/>
      <c r="I61" s="308"/>
      <c r="J61" s="308"/>
      <c r="K61" s="306"/>
    </row>
    <row r="62" ht="12.75" customHeight="1">
      <c r="B62" s="304"/>
      <c r="C62" s="310"/>
      <c r="D62" s="310"/>
      <c r="E62" s="314"/>
      <c r="F62" s="310"/>
      <c r="G62" s="310"/>
      <c r="H62" s="310"/>
      <c r="I62" s="310"/>
      <c r="J62" s="310"/>
      <c r="K62" s="306"/>
    </row>
    <row r="63" ht="15" customHeight="1">
      <c r="B63" s="304"/>
      <c r="C63" s="310"/>
      <c r="D63" s="308" t="s">
        <v>903</v>
      </c>
      <c r="E63" s="308"/>
      <c r="F63" s="308"/>
      <c r="G63" s="308"/>
      <c r="H63" s="308"/>
      <c r="I63" s="308"/>
      <c r="J63" s="308"/>
      <c r="K63" s="306"/>
    </row>
    <row r="64" ht="15" customHeight="1">
      <c r="B64" s="304"/>
      <c r="C64" s="310"/>
      <c r="D64" s="313" t="s">
        <v>904</v>
      </c>
      <c r="E64" s="313"/>
      <c r="F64" s="313"/>
      <c r="G64" s="313"/>
      <c r="H64" s="313"/>
      <c r="I64" s="313"/>
      <c r="J64" s="313"/>
      <c r="K64" s="306"/>
    </row>
    <row r="65" ht="15" customHeight="1">
      <c r="B65" s="304"/>
      <c r="C65" s="310"/>
      <c r="D65" s="308" t="s">
        <v>905</v>
      </c>
      <c r="E65" s="308"/>
      <c r="F65" s="308"/>
      <c r="G65" s="308"/>
      <c r="H65" s="308"/>
      <c r="I65" s="308"/>
      <c r="J65" s="308"/>
      <c r="K65" s="306"/>
    </row>
    <row r="66" ht="15" customHeight="1">
      <c r="B66" s="304"/>
      <c r="C66" s="310"/>
      <c r="D66" s="308" t="s">
        <v>906</v>
      </c>
      <c r="E66" s="308"/>
      <c r="F66" s="308"/>
      <c r="G66" s="308"/>
      <c r="H66" s="308"/>
      <c r="I66" s="308"/>
      <c r="J66" s="308"/>
      <c r="K66" s="306"/>
    </row>
    <row r="67" ht="15" customHeight="1">
      <c r="B67" s="304"/>
      <c r="C67" s="310"/>
      <c r="D67" s="308" t="s">
        <v>907</v>
      </c>
      <c r="E67" s="308"/>
      <c r="F67" s="308"/>
      <c r="G67" s="308"/>
      <c r="H67" s="308"/>
      <c r="I67" s="308"/>
      <c r="J67" s="308"/>
      <c r="K67" s="306"/>
    </row>
    <row r="68" ht="15" customHeight="1">
      <c r="B68" s="304"/>
      <c r="C68" s="310"/>
      <c r="D68" s="308" t="s">
        <v>908</v>
      </c>
      <c r="E68" s="308"/>
      <c r="F68" s="308"/>
      <c r="G68" s="308"/>
      <c r="H68" s="308"/>
      <c r="I68" s="308"/>
      <c r="J68" s="308"/>
      <c r="K68" s="306"/>
    </row>
    <row r="69" ht="12.75" customHeight="1">
      <c r="B69" s="315"/>
      <c r="C69" s="316"/>
      <c r="D69" s="316"/>
      <c r="E69" s="316"/>
      <c r="F69" s="316"/>
      <c r="G69" s="316"/>
      <c r="H69" s="316"/>
      <c r="I69" s="316"/>
      <c r="J69" s="316"/>
      <c r="K69" s="317"/>
    </row>
    <row r="70" ht="18.75" customHeight="1">
      <c r="B70" s="318"/>
      <c r="C70" s="318"/>
      <c r="D70" s="318"/>
      <c r="E70" s="318"/>
      <c r="F70" s="318"/>
      <c r="G70" s="318"/>
      <c r="H70" s="318"/>
      <c r="I70" s="318"/>
      <c r="J70" s="318"/>
      <c r="K70" s="319"/>
    </row>
    <row r="71" ht="18.75" customHeight="1">
      <c r="B71" s="319"/>
      <c r="C71" s="319"/>
      <c r="D71" s="319"/>
      <c r="E71" s="319"/>
      <c r="F71" s="319"/>
      <c r="G71" s="319"/>
      <c r="H71" s="319"/>
      <c r="I71" s="319"/>
      <c r="J71" s="319"/>
      <c r="K71" s="319"/>
    </row>
    <row r="72" ht="7.5" customHeight="1">
      <c r="B72" s="320"/>
      <c r="C72" s="321"/>
      <c r="D72" s="321"/>
      <c r="E72" s="321"/>
      <c r="F72" s="321"/>
      <c r="G72" s="321"/>
      <c r="H72" s="321"/>
      <c r="I72" s="321"/>
      <c r="J72" s="321"/>
      <c r="K72" s="322"/>
    </row>
    <row r="73" ht="45" customHeight="1">
      <c r="B73" s="323"/>
      <c r="C73" s="324" t="s">
        <v>93</v>
      </c>
      <c r="D73" s="324"/>
      <c r="E73" s="324"/>
      <c r="F73" s="324"/>
      <c r="G73" s="324"/>
      <c r="H73" s="324"/>
      <c r="I73" s="324"/>
      <c r="J73" s="324"/>
      <c r="K73" s="325"/>
    </row>
    <row r="74" ht="17.25" customHeight="1">
      <c r="B74" s="323"/>
      <c r="C74" s="326" t="s">
        <v>909</v>
      </c>
      <c r="D74" s="326"/>
      <c r="E74" s="326"/>
      <c r="F74" s="326" t="s">
        <v>910</v>
      </c>
      <c r="G74" s="327"/>
      <c r="H74" s="326" t="s">
        <v>125</v>
      </c>
      <c r="I74" s="326" t="s">
        <v>55</v>
      </c>
      <c r="J74" s="326" t="s">
        <v>911</v>
      </c>
      <c r="K74" s="325"/>
    </row>
    <row r="75" ht="17.25" customHeight="1">
      <c r="B75" s="323"/>
      <c r="C75" s="328" t="s">
        <v>912</v>
      </c>
      <c r="D75" s="328"/>
      <c r="E75" s="328"/>
      <c r="F75" s="329" t="s">
        <v>913</v>
      </c>
      <c r="G75" s="330"/>
      <c r="H75" s="328"/>
      <c r="I75" s="328"/>
      <c r="J75" s="328" t="s">
        <v>914</v>
      </c>
      <c r="K75" s="325"/>
    </row>
    <row r="76" ht="5.25" customHeight="1">
      <c r="B76" s="323"/>
      <c r="C76" s="331"/>
      <c r="D76" s="331"/>
      <c r="E76" s="331"/>
      <c r="F76" s="331"/>
      <c r="G76" s="332"/>
      <c r="H76" s="331"/>
      <c r="I76" s="331"/>
      <c r="J76" s="331"/>
      <c r="K76" s="325"/>
    </row>
    <row r="77" ht="15" customHeight="1">
      <c r="B77" s="323"/>
      <c r="C77" s="312" t="s">
        <v>51</v>
      </c>
      <c r="D77" s="331"/>
      <c r="E77" s="331"/>
      <c r="F77" s="333" t="s">
        <v>915</v>
      </c>
      <c r="G77" s="332"/>
      <c r="H77" s="312" t="s">
        <v>916</v>
      </c>
      <c r="I77" s="312" t="s">
        <v>917</v>
      </c>
      <c r="J77" s="312">
        <v>20</v>
      </c>
      <c r="K77" s="325"/>
    </row>
    <row r="78" ht="15" customHeight="1">
      <c r="B78" s="323"/>
      <c r="C78" s="312" t="s">
        <v>918</v>
      </c>
      <c r="D78" s="312"/>
      <c r="E78" s="312"/>
      <c r="F78" s="333" t="s">
        <v>915</v>
      </c>
      <c r="G78" s="332"/>
      <c r="H78" s="312" t="s">
        <v>919</v>
      </c>
      <c r="I78" s="312" t="s">
        <v>917</v>
      </c>
      <c r="J78" s="312">
        <v>120</v>
      </c>
      <c r="K78" s="325"/>
    </row>
    <row r="79" ht="15" customHeight="1">
      <c r="B79" s="334"/>
      <c r="C79" s="312" t="s">
        <v>920</v>
      </c>
      <c r="D79" s="312"/>
      <c r="E79" s="312"/>
      <c r="F79" s="333" t="s">
        <v>921</v>
      </c>
      <c r="G79" s="332"/>
      <c r="H79" s="312" t="s">
        <v>922</v>
      </c>
      <c r="I79" s="312" t="s">
        <v>917</v>
      </c>
      <c r="J79" s="312">
        <v>50</v>
      </c>
      <c r="K79" s="325"/>
    </row>
    <row r="80" ht="15" customHeight="1">
      <c r="B80" s="334"/>
      <c r="C80" s="312" t="s">
        <v>923</v>
      </c>
      <c r="D80" s="312"/>
      <c r="E80" s="312"/>
      <c r="F80" s="333" t="s">
        <v>915</v>
      </c>
      <c r="G80" s="332"/>
      <c r="H80" s="312" t="s">
        <v>924</v>
      </c>
      <c r="I80" s="312" t="s">
        <v>925</v>
      </c>
      <c r="J80" s="312"/>
      <c r="K80" s="325"/>
    </row>
    <row r="81" ht="15" customHeight="1">
      <c r="B81" s="334"/>
      <c r="C81" s="335" t="s">
        <v>926</v>
      </c>
      <c r="D81" s="335"/>
      <c r="E81" s="335"/>
      <c r="F81" s="336" t="s">
        <v>921</v>
      </c>
      <c r="G81" s="335"/>
      <c r="H81" s="335" t="s">
        <v>927</v>
      </c>
      <c r="I81" s="335" t="s">
        <v>917</v>
      </c>
      <c r="J81" s="335">
        <v>15</v>
      </c>
      <c r="K81" s="325"/>
    </row>
    <row r="82" ht="15" customHeight="1">
      <c r="B82" s="334"/>
      <c r="C82" s="335" t="s">
        <v>928</v>
      </c>
      <c r="D82" s="335"/>
      <c r="E82" s="335"/>
      <c r="F82" s="336" t="s">
        <v>921</v>
      </c>
      <c r="G82" s="335"/>
      <c r="H82" s="335" t="s">
        <v>929</v>
      </c>
      <c r="I82" s="335" t="s">
        <v>917</v>
      </c>
      <c r="J82" s="335">
        <v>15</v>
      </c>
      <c r="K82" s="325"/>
    </row>
    <row r="83" ht="15" customHeight="1">
      <c r="B83" s="334"/>
      <c r="C83" s="335" t="s">
        <v>930</v>
      </c>
      <c r="D83" s="335"/>
      <c r="E83" s="335"/>
      <c r="F83" s="336" t="s">
        <v>921</v>
      </c>
      <c r="G83" s="335"/>
      <c r="H83" s="335" t="s">
        <v>931</v>
      </c>
      <c r="I83" s="335" t="s">
        <v>917</v>
      </c>
      <c r="J83" s="335">
        <v>20</v>
      </c>
      <c r="K83" s="325"/>
    </row>
    <row r="84" ht="15" customHeight="1">
      <c r="B84" s="334"/>
      <c r="C84" s="335" t="s">
        <v>932</v>
      </c>
      <c r="D84" s="335"/>
      <c r="E84" s="335"/>
      <c r="F84" s="336" t="s">
        <v>921</v>
      </c>
      <c r="G84" s="335"/>
      <c r="H84" s="335" t="s">
        <v>933</v>
      </c>
      <c r="I84" s="335" t="s">
        <v>917</v>
      </c>
      <c r="J84" s="335">
        <v>20</v>
      </c>
      <c r="K84" s="325"/>
    </row>
    <row r="85" ht="15" customHeight="1">
      <c r="B85" s="334"/>
      <c r="C85" s="312" t="s">
        <v>934</v>
      </c>
      <c r="D85" s="312"/>
      <c r="E85" s="312"/>
      <c r="F85" s="333" t="s">
        <v>921</v>
      </c>
      <c r="G85" s="332"/>
      <c r="H85" s="312" t="s">
        <v>935</v>
      </c>
      <c r="I85" s="312" t="s">
        <v>917</v>
      </c>
      <c r="J85" s="312">
        <v>50</v>
      </c>
      <c r="K85" s="325"/>
    </row>
    <row r="86" ht="15" customHeight="1">
      <c r="B86" s="334"/>
      <c r="C86" s="312" t="s">
        <v>936</v>
      </c>
      <c r="D86" s="312"/>
      <c r="E86" s="312"/>
      <c r="F86" s="333" t="s">
        <v>921</v>
      </c>
      <c r="G86" s="332"/>
      <c r="H86" s="312" t="s">
        <v>937</v>
      </c>
      <c r="I86" s="312" t="s">
        <v>917</v>
      </c>
      <c r="J86" s="312">
        <v>20</v>
      </c>
      <c r="K86" s="325"/>
    </row>
    <row r="87" ht="15" customHeight="1">
      <c r="B87" s="334"/>
      <c r="C87" s="312" t="s">
        <v>938</v>
      </c>
      <c r="D87" s="312"/>
      <c r="E87" s="312"/>
      <c r="F87" s="333" t="s">
        <v>921</v>
      </c>
      <c r="G87" s="332"/>
      <c r="H87" s="312" t="s">
        <v>939</v>
      </c>
      <c r="I87" s="312" t="s">
        <v>917</v>
      </c>
      <c r="J87" s="312">
        <v>20</v>
      </c>
      <c r="K87" s="325"/>
    </row>
    <row r="88" ht="15" customHeight="1">
      <c r="B88" s="334"/>
      <c r="C88" s="312" t="s">
        <v>940</v>
      </c>
      <c r="D88" s="312"/>
      <c r="E88" s="312"/>
      <c r="F88" s="333" t="s">
        <v>921</v>
      </c>
      <c r="G88" s="332"/>
      <c r="H88" s="312" t="s">
        <v>941</v>
      </c>
      <c r="I88" s="312" t="s">
        <v>917</v>
      </c>
      <c r="J88" s="312">
        <v>50</v>
      </c>
      <c r="K88" s="325"/>
    </row>
    <row r="89" ht="15" customHeight="1">
      <c r="B89" s="334"/>
      <c r="C89" s="312" t="s">
        <v>942</v>
      </c>
      <c r="D89" s="312"/>
      <c r="E89" s="312"/>
      <c r="F89" s="333" t="s">
        <v>921</v>
      </c>
      <c r="G89" s="332"/>
      <c r="H89" s="312" t="s">
        <v>942</v>
      </c>
      <c r="I89" s="312" t="s">
        <v>917</v>
      </c>
      <c r="J89" s="312">
        <v>50</v>
      </c>
      <c r="K89" s="325"/>
    </row>
    <row r="90" ht="15" customHeight="1">
      <c r="B90" s="334"/>
      <c r="C90" s="312" t="s">
        <v>130</v>
      </c>
      <c r="D90" s="312"/>
      <c r="E90" s="312"/>
      <c r="F90" s="333" t="s">
        <v>921</v>
      </c>
      <c r="G90" s="332"/>
      <c r="H90" s="312" t="s">
        <v>943</v>
      </c>
      <c r="I90" s="312" t="s">
        <v>917</v>
      </c>
      <c r="J90" s="312">
        <v>255</v>
      </c>
      <c r="K90" s="325"/>
    </row>
    <row r="91" ht="15" customHeight="1">
      <c r="B91" s="334"/>
      <c r="C91" s="312" t="s">
        <v>944</v>
      </c>
      <c r="D91" s="312"/>
      <c r="E91" s="312"/>
      <c r="F91" s="333" t="s">
        <v>915</v>
      </c>
      <c r="G91" s="332"/>
      <c r="H91" s="312" t="s">
        <v>945</v>
      </c>
      <c r="I91" s="312" t="s">
        <v>946</v>
      </c>
      <c r="J91" s="312"/>
      <c r="K91" s="325"/>
    </row>
    <row r="92" ht="15" customHeight="1">
      <c r="B92" s="334"/>
      <c r="C92" s="312" t="s">
        <v>947</v>
      </c>
      <c r="D92" s="312"/>
      <c r="E92" s="312"/>
      <c r="F92" s="333" t="s">
        <v>915</v>
      </c>
      <c r="G92" s="332"/>
      <c r="H92" s="312" t="s">
        <v>948</v>
      </c>
      <c r="I92" s="312" t="s">
        <v>949</v>
      </c>
      <c r="J92" s="312"/>
      <c r="K92" s="325"/>
    </row>
    <row r="93" ht="15" customHeight="1">
      <c r="B93" s="334"/>
      <c r="C93" s="312" t="s">
        <v>950</v>
      </c>
      <c r="D93" s="312"/>
      <c r="E93" s="312"/>
      <c r="F93" s="333" t="s">
        <v>915</v>
      </c>
      <c r="G93" s="332"/>
      <c r="H93" s="312" t="s">
        <v>950</v>
      </c>
      <c r="I93" s="312" t="s">
        <v>949</v>
      </c>
      <c r="J93" s="312"/>
      <c r="K93" s="325"/>
    </row>
    <row r="94" ht="15" customHeight="1">
      <c r="B94" s="334"/>
      <c r="C94" s="312" t="s">
        <v>36</v>
      </c>
      <c r="D94" s="312"/>
      <c r="E94" s="312"/>
      <c r="F94" s="333" t="s">
        <v>915</v>
      </c>
      <c r="G94" s="332"/>
      <c r="H94" s="312" t="s">
        <v>951</v>
      </c>
      <c r="I94" s="312" t="s">
        <v>949</v>
      </c>
      <c r="J94" s="312"/>
      <c r="K94" s="325"/>
    </row>
    <row r="95" ht="15" customHeight="1">
      <c r="B95" s="334"/>
      <c r="C95" s="312" t="s">
        <v>46</v>
      </c>
      <c r="D95" s="312"/>
      <c r="E95" s="312"/>
      <c r="F95" s="333" t="s">
        <v>915</v>
      </c>
      <c r="G95" s="332"/>
      <c r="H95" s="312" t="s">
        <v>952</v>
      </c>
      <c r="I95" s="312" t="s">
        <v>949</v>
      </c>
      <c r="J95" s="312"/>
      <c r="K95" s="325"/>
    </row>
    <row r="96" ht="15" customHeight="1">
      <c r="B96" s="337"/>
      <c r="C96" s="338"/>
      <c r="D96" s="338"/>
      <c r="E96" s="338"/>
      <c r="F96" s="338"/>
      <c r="G96" s="338"/>
      <c r="H96" s="338"/>
      <c r="I96" s="338"/>
      <c r="J96" s="338"/>
      <c r="K96" s="339"/>
    </row>
    <row r="97" ht="18.75" customHeight="1">
      <c r="B97" s="340"/>
      <c r="C97" s="341"/>
      <c r="D97" s="341"/>
      <c r="E97" s="341"/>
      <c r="F97" s="341"/>
      <c r="G97" s="341"/>
      <c r="H97" s="341"/>
      <c r="I97" s="341"/>
      <c r="J97" s="341"/>
      <c r="K97" s="340"/>
    </row>
    <row r="98" ht="18.75" customHeight="1">
      <c r="B98" s="319"/>
      <c r="C98" s="319"/>
      <c r="D98" s="319"/>
      <c r="E98" s="319"/>
      <c r="F98" s="319"/>
      <c r="G98" s="319"/>
      <c r="H98" s="319"/>
      <c r="I98" s="319"/>
      <c r="J98" s="319"/>
      <c r="K98" s="319"/>
    </row>
    <row r="99" ht="7.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2"/>
    </row>
    <row r="100" ht="45" customHeight="1">
      <c r="B100" s="323"/>
      <c r="C100" s="324" t="s">
        <v>953</v>
      </c>
      <c r="D100" s="324"/>
      <c r="E100" s="324"/>
      <c r="F100" s="324"/>
      <c r="G100" s="324"/>
      <c r="H100" s="324"/>
      <c r="I100" s="324"/>
      <c r="J100" s="324"/>
      <c r="K100" s="325"/>
    </row>
    <row r="101" ht="17.25" customHeight="1">
      <c r="B101" s="323"/>
      <c r="C101" s="326" t="s">
        <v>909</v>
      </c>
      <c r="D101" s="326"/>
      <c r="E101" s="326"/>
      <c r="F101" s="326" t="s">
        <v>910</v>
      </c>
      <c r="G101" s="327"/>
      <c r="H101" s="326" t="s">
        <v>125</v>
      </c>
      <c r="I101" s="326" t="s">
        <v>55</v>
      </c>
      <c r="J101" s="326" t="s">
        <v>911</v>
      </c>
      <c r="K101" s="325"/>
    </row>
    <row r="102" ht="17.25" customHeight="1">
      <c r="B102" s="323"/>
      <c r="C102" s="328" t="s">
        <v>912</v>
      </c>
      <c r="D102" s="328"/>
      <c r="E102" s="328"/>
      <c r="F102" s="329" t="s">
        <v>913</v>
      </c>
      <c r="G102" s="330"/>
      <c r="H102" s="328"/>
      <c r="I102" s="328"/>
      <c r="J102" s="328" t="s">
        <v>914</v>
      </c>
      <c r="K102" s="325"/>
    </row>
    <row r="103" ht="5.25" customHeight="1">
      <c r="B103" s="323"/>
      <c r="C103" s="326"/>
      <c r="D103" s="326"/>
      <c r="E103" s="326"/>
      <c r="F103" s="326"/>
      <c r="G103" s="342"/>
      <c r="H103" s="326"/>
      <c r="I103" s="326"/>
      <c r="J103" s="326"/>
      <c r="K103" s="325"/>
    </row>
    <row r="104" ht="15" customHeight="1">
      <c r="B104" s="323"/>
      <c r="C104" s="312" t="s">
        <v>51</v>
      </c>
      <c r="D104" s="331"/>
      <c r="E104" s="331"/>
      <c r="F104" s="333" t="s">
        <v>915</v>
      </c>
      <c r="G104" s="342"/>
      <c r="H104" s="312" t="s">
        <v>954</v>
      </c>
      <c r="I104" s="312" t="s">
        <v>917</v>
      </c>
      <c r="J104" s="312">
        <v>20</v>
      </c>
      <c r="K104" s="325"/>
    </row>
    <row r="105" ht="15" customHeight="1">
      <c r="B105" s="323"/>
      <c r="C105" s="312" t="s">
        <v>918</v>
      </c>
      <c r="D105" s="312"/>
      <c r="E105" s="312"/>
      <c r="F105" s="333" t="s">
        <v>915</v>
      </c>
      <c r="G105" s="312"/>
      <c r="H105" s="312" t="s">
        <v>954</v>
      </c>
      <c r="I105" s="312" t="s">
        <v>917</v>
      </c>
      <c r="J105" s="312">
        <v>120</v>
      </c>
      <c r="K105" s="325"/>
    </row>
    <row r="106" ht="15" customHeight="1">
      <c r="B106" s="334"/>
      <c r="C106" s="312" t="s">
        <v>920</v>
      </c>
      <c r="D106" s="312"/>
      <c r="E106" s="312"/>
      <c r="F106" s="333" t="s">
        <v>921</v>
      </c>
      <c r="G106" s="312"/>
      <c r="H106" s="312" t="s">
        <v>954</v>
      </c>
      <c r="I106" s="312" t="s">
        <v>917</v>
      </c>
      <c r="J106" s="312">
        <v>50</v>
      </c>
      <c r="K106" s="325"/>
    </row>
    <row r="107" ht="15" customHeight="1">
      <c r="B107" s="334"/>
      <c r="C107" s="312" t="s">
        <v>923</v>
      </c>
      <c r="D107" s="312"/>
      <c r="E107" s="312"/>
      <c r="F107" s="333" t="s">
        <v>915</v>
      </c>
      <c r="G107" s="312"/>
      <c r="H107" s="312" t="s">
        <v>954</v>
      </c>
      <c r="I107" s="312" t="s">
        <v>925</v>
      </c>
      <c r="J107" s="312"/>
      <c r="K107" s="325"/>
    </row>
    <row r="108" ht="15" customHeight="1">
      <c r="B108" s="334"/>
      <c r="C108" s="312" t="s">
        <v>934</v>
      </c>
      <c r="D108" s="312"/>
      <c r="E108" s="312"/>
      <c r="F108" s="333" t="s">
        <v>921</v>
      </c>
      <c r="G108" s="312"/>
      <c r="H108" s="312" t="s">
        <v>954</v>
      </c>
      <c r="I108" s="312" t="s">
        <v>917</v>
      </c>
      <c r="J108" s="312">
        <v>50</v>
      </c>
      <c r="K108" s="325"/>
    </row>
    <row r="109" ht="15" customHeight="1">
      <c r="B109" s="334"/>
      <c r="C109" s="312" t="s">
        <v>942</v>
      </c>
      <c r="D109" s="312"/>
      <c r="E109" s="312"/>
      <c r="F109" s="333" t="s">
        <v>921</v>
      </c>
      <c r="G109" s="312"/>
      <c r="H109" s="312" t="s">
        <v>954</v>
      </c>
      <c r="I109" s="312" t="s">
        <v>917</v>
      </c>
      <c r="J109" s="312">
        <v>50</v>
      </c>
      <c r="K109" s="325"/>
    </row>
    <row r="110" ht="15" customHeight="1">
      <c r="B110" s="334"/>
      <c r="C110" s="312" t="s">
        <v>940</v>
      </c>
      <c r="D110" s="312"/>
      <c r="E110" s="312"/>
      <c r="F110" s="333" t="s">
        <v>921</v>
      </c>
      <c r="G110" s="312"/>
      <c r="H110" s="312" t="s">
        <v>954</v>
      </c>
      <c r="I110" s="312" t="s">
        <v>917</v>
      </c>
      <c r="J110" s="312">
        <v>50</v>
      </c>
      <c r="K110" s="325"/>
    </row>
    <row r="111" ht="15" customHeight="1">
      <c r="B111" s="334"/>
      <c r="C111" s="312" t="s">
        <v>51</v>
      </c>
      <c r="D111" s="312"/>
      <c r="E111" s="312"/>
      <c r="F111" s="333" t="s">
        <v>915</v>
      </c>
      <c r="G111" s="312"/>
      <c r="H111" s="312" t="s">
        <v>955</v>
      </c>
      <c r="I111" s="312" t="s">
        <v>917</v>
      </c>
      <c r="J111" s="312">
        <v>20</v>
      </c>
      <c r="K111" s="325"/>
    </row>
    <row r="112" ht="15" customHeight="1">
      <c r="B112" s="334"/>
      <c r="C112" s="312" t="s">
        <v>956</v>
      </c>
      <c r="D112" s="312"/>
      <c r="E112" s="312"/>
      <c r="F112" s="333" t="s">
        <v>915</v>
      </c>
      <c r="G112" s="312"/>
      <c r="H112" s="312" t="s">
        <v>957</v>
      </c>
      <c r="I112" s="312" t="s">
        <v>917</v>
      </c>
      <c r="J112" s="312">
        <v>120</v>
      </c>
      <c r="K112" s="325"/>
    </row>
    <row r="113" ht="15" customHeight="1">
      <c r="B113" s="334"/>
      <c r="C113" s="312" t="s">
        <v>36</v>
      </c>
      <c r="D113" s="312"/>
      <c r="E113" s="312"/>
      <c r="F113" s="333" t="s">
        <v>915</v>
      </c>
      <c r="G113" s="312"/>
      <c r="H113" s="312" t="s">
        <v>958</v>
      </c>
      <c r="I113" s="312" t="s">
        <v>949</v>
      </c>
      <c r="J113" s="312"/>
      <c r="K113" s="325"/>
    </row>
    <row r="114" ht="15" customHeight="1">
      <c r="B114" s="334"/>
      <c r="C114" s="312" t="s">
        <v>46</v>
      </c>
      <c r="D114" s="312"/>
      <c r="E114" s="312"/>
      <c r="F114" s="333" t="s">
        <v>915</v>
      </c>
      <c r="G114" s="312"/>
      <c r="H114" s="312" t="s">
        <v>959</v>
      </c>
      <c r="I114" s="312" t="s">
        <v>949</v>
      </c>
      <c r="J114" s="312"/>
      <c r="K114" s="325"/>
    </row>
    <row r="115" ht="15" customHeight="1">
      <c r="B115" s="334"/>
      <c r="C115" s="312" t="s">
        <v>55</v>
      </c>
      <c r="D115" s="312"/>
      <c r="E115" s="312"/>
      <c r="F115" s="333" t="s">
        <v>915</v>
      </c>
      <c r="G115" s="312"/>
      <c r="H115" s="312" t="s">
        <v>960</v>
      </c>
      <c r="I115" s="312" t="s">
        <v>961</v>
      </c>
      <c r="J115" s="312"/>
      <c r="K115" s="325"/>
    </row>
    <row r="116" ht="15" customHeight="1">
      <c r="B116" s="337"/>
      <c r="C116" s="343"/>
      <c r="D116" s="343"/>
      <c r="E116" s="343"/>
      <c r="F116" s="343"/>
      <c r="G116" s="343"/>
      <c r="H116" s="343"/>
      <c r="I116" s="343"/>
      <c r="J116" s="343"/>
      <c r="K116" s="339"/>
    </row>
    <row r="117" ht="18.75" customHeight="1">
      <c r="B117" s="344"/>
      <c r="C117" s="308"/>
      <c r="D117" s="308"/>
      <c r="E117" s="308"/>
      <c r="F117" s="345"/>
      <c r="G117" s="308"/>
      <c r="H117" s="308"/>
      <c r="I117" s="308"/>
      <c r="J117" s="308"/>
      <c r="K117" s="344"/>
    </row>
    <row r="118" ht="18.75" customHeight="1">
      <c r="B118" s="319"/>
      <c r="C118" s="319"/>
      <c r="D118" s="319"/>
      <c r="E118" s="319"/>
      <c r="F118" s="319"/>
      <c r="G118" s="319"/>
      <c r="H118" s="319"/>
      <c r="I118" s="319"/>
      <c r="J118" s="319"/>
      <c r="K118" s="319"/>
    </row>
    <row r="119" ht="7.5" customHeight="1">
      <c r="B119" s="346"/>
      <c r="C119" s="347"/>
      <c r="D119" s="347"/>
      <c r="E119" s="347"/>
      <c r="F119" s="347"/>
      <c r="G119" s="347"/>
      <c r="H119" s="347"/>
      <c r="I119" s="347"/>
      <c r="J119" s="347"/>
      <c r="K119" s="348"/>
    </row>
    <row r="120" ht="45" customHeight="1">
      <c r="B120" s="349"/>
      <c r="C120" s="302" t="s">
        <v>962</v>
      </c>
      <c r="D120" s="302"/>
      <c r="E120" s="302"/>
      <c r="F120" s="302"/>
      <c r="G120" s="302"/>
      <c r="H120" s="302"/>
      <c r="I120" s="302"/>
      <c r="J120" s="302"/>
      <c r="K120" s="350"/>
    </row>
    <row r="121" ht="17.25" customHeight="1">
      <c r="B121" s="351"/>
      <c r="C121" s="326" t="s">
        <v>909</v>
      </c>
      <c r="D121" s="326"/>
      <c r="E121" s="326"/>
      <c r="F121" s="326" t="s">
        <v>910</v>
      </c>
      <c r="G121" s="327"/>
      <c r="H121" s="326" t="s">
        <v>125</v>
      </c>
      <c r="I121" s="326" t="s">
        <v>55</v>
      </c>
      <c r="J121" s="326" t="s">
        <v>911</v>
      </c>
      <c r="K121" s="352"/>
    </row>
    <row r="122" ht="17.25" customHeight="1">
      <c r="B122" s="351"/>
      <c r="C122" s="328" t="s">
        <v>912</v>
      </c>
      <c r="D122" s="328"/>
      <c r="E122" s="328"/>
      <c r="F122" s="329" t="s">
        <v>913</v>
      </c>
      <c r="G122" s="330"/>
      <c r="H122" s="328"/>
      <c r="I122" s="328"/>
      <c r="J122" s="328" t="s">
        <v>914</v>
      </c>
      <c r="K122" s="352"/>
    </row>
    <row r="123" ht="5.25" customHeight="1">
      <c r="B123" s="353"/>
      <c r="C123" s="331"/>
      <c r="D123" s="331"/>
      <c r="E123" s="331"/>
      <c r="F123" s="331"/>
      <c r="G123" s="312"/>
      <c r="H123" s="331"/>
      <c r="I123" s="331"/>
      <c r="J123" s="331"/>
      <c r="K123" s="354"/>
    </row>
    <row r="124" ht="15" customHeight="1">
      <c r="B124" s="353"/>
      <c r="C124" s="312" t="s">
        <v>918</v>
      </c>
      <c r="D124" s="331"/>
      <c r="E124" s="331"/>
      <c r="F124" s="333" t="s">
        <v>915</v>
      </c>
      <c r="G124" s="312"/>
      <c r="H124" s="312" t="s">
        <v>954</v>
      </c>
      <c r="I124" s="312" t="s">
        <v>917</v>
      </c>
      <c r="J124" s="312">
        <v>120</v>
      </c>
      <c r="K124" s="355"/>
    </row>
    <row r="125" ht="15" customHeight="1">
      <c r="B125" s="353"/>
      <c r="C125" s="312" t="s">
        <v>963</v>
      </c>
      <c r="D125" s="312"/>
      <c r="E125" s="312"/>
      <c r="F125" s="333" t="s">
        <v>915</v>
      </c>
      <c r="G125" s="312"/>
      <c r="H125" s="312" t="s">
        <v>964</v>
      </c>
      <c r="I125" s="312" t="s">
        <v>917</v>
      </c>
      <c r="J125" s="312" t="s">
        <v>965</v>
      </c>
      <c r="K125" s="355"/>
    </row>
    <row r="126" ht="15" customHeight="1">
      <c r="B126" s="353"/>
      <c r="C126" s="312" t="s">
        <v>864</v>
      </c>
      <c r="D126" s="312"/>
      <c r="E126" s="312"/>
      <c r="F126" s="333" t="s">
        <v>915</v>
      </c>
      <c r="G126" s="312"/>
      <c r="H126" s="312" t="s">
        <v>966</v>
      </c>
      <c r="I126" s="312" t="s">
        <v>917</v>
      </c>
      <c r="J126" s="312" t="s">
        <v>965</v>
      </c>
      <c r="K126" s="355"/>
    </row>
    <row r="127" ht="15" customHeight="1">
      <c r="B127" s="353"/>
      <c r="C127" s="312" t="s">
        <v>926</v>
      </c>
      <c r="D127" s="312"/>
      <c r="E127" s="312"/>
      <c r="F127" s="333" t="s">
        <v>921</v>
      </c>
      <c r="G127" s="312"/>
      <c r="H127" s="312" t="s">
        <v>927</v>
      </c>
      <c r="I127" s="312" t="s">
        <v>917</v>
      </c>
      <c r="J127" s="312">
        <v>15</v>
      </c>
      <c r="K127" s="355"/>
    </row>
    <row r="128" ht="15" customHeight="1">
      <c r="B128" s="353"/>
      <c r="C128" s="335" t="s">
        <v>928</v>
      </c>
      <c r="D128" s="335"/>
      <c r="E128" s="335"/>
      <c r="F128" s="336" t="s">
        <v>921</v>
      </c>
      <c r="G128" s="335"/>
      <c r="H128" s="335" t="s">
        <v>929</v>
      </c>
      <c r="I128" s="335" t="s">
        <v>917</v>
      </c>
      <c r="J128" s="335">
        <v>15</v>
      </c>
      <c r="K128" s="355"/>
    </row>
    <row r="129" ht="15" customHeight="1">
      <c r="B129" s="353"/>
      <c r="C129" s="335" t="s">
        <v>930</v>
      </c>
      <c r="D129" s="335"/>
      <c r="E129" s="335"/>
      <c r="F129" s="336" t="s">
        <v>921</v>
      </c>
      <c r="G129" s="335"/>
      <c r="H129" s="335" t="s">
        <v>931</v>
      </c>
      <c r="I129" s="335" t="s">
        <v>917</v>
      </c>
      <c r="J129" s="335">
        <v>20</v>
      </c>
      <c r="K129" s="355"/>
    </row>
    <row r="130" ht="15" customHeight="1">
      <c r="B130" s="353"/>
      <c r="C130" s="335" t="s">
        <v>932</v>
      </c>
      <c r="D130" s="335"/>
      <c r="E130" s="335"/>
      <c r="F130" s="336" t="s">
        <v>921</v>
      </c>
      <c r="G130" s="335"/>
      <c r="H130" s="335" t="s">
        <v>933</v>
      </c>
      <c r="I130" s="335" t="s">
        <v>917</v>
      </c>
      <c r="J130" s="335">
        <v>20</v>
      </c>
      <c r="K130" s="355"/>
    </row>
    <row r="131" ht="15" customHeight="1">
      <c r="B131" s="353"/>
      <c r="C131" s="312" t="s">
        <v>920</v>
      </c>
      <c r="D131" s="312"/>
      <c r="E131" s="312"/>
      <c r="F131" s="333" t="s">
        <v>921</v>
      </c>
      <c r="G131" s="312"/>
      <c r="H131" s="312" t="s">
        <v>954</v>
      </c>
      <c r="I131" s="312" t="s">
        <v>917</v>
      </c>
      <c r="J131" s="312">
        <v>50</v>
      </c>
      <c r="K131" s="355"/>
    </row>
    <row r="132" ht="15" customHeight="1">
      <c r="B132" s="353"/>
      <c r="C132" s="312" t="s">
        <v>934</v>
      </c>
      <c r="D132" s="312"/>
      <c r="E132" s="312"/>
      <c r="F132" s="333" t="s">
        <v>921</v>
      </c>
      <c r="G132" s="312"/>
      <c r="H132" s="312" t="s">
        <v>954</v>
      </c>
      <c r="I132" s="312" t="s">
        <v>917</v>
      </c>
      <c r="J132" s="312">
        <v>50</v>
      </c>
      <c r="K132" s="355"/>
    </row>
    <row r="133" ht="15" customHeight="1">
      <c r="B133" s="353"/>
      <c r="C133" s="312" t="s">
        <v>940</v>
      </c>
      <c r="D133" s="312"/>
      <c r="E133" s="312"/>
      <c r="F133" s="333" t="s">
        <v>921</v>
      </c>
      <c r="G133" s="312"/>
      <c r="H133" s="312" t="s">
        <v>954</v>
      </c>
      <c r="I133" s="312" t="s">
        <v>917</v>
      </c>
      <c r="J133" s="312">
        <v>50</v>
      </c>
      <c r="K133" s="355"/>
    </row>
    <row r="134" ht="15" customHeight="1">
      <c r="B134" s="353"/>
      <c r="C134" s="312" t="s">
        <v>942</v>
      </c>
      <c r="D134" s="312"/>
      <c r="E134" s="312"/>
      <c r="F134" s="333" t="s">
        <v>921</v>
      </c>
      <c r="G134" s="312"/>
      <c r="H134" s="312" t="s">
        <v>954</v>
      </c>
      <c r="I134" s="312" t="s">
        <v>917</v>
      </c>
      <c r="J134" s="312">
        <v>50</v>
      </c>
      <c r="K134" s="355"/>
    </row>
    <row r="135" ht="15" customHeight="1">
      <c r="B135" s="353"/>
      <c r="C135" s="312" t="s">
        <v>130</v>
      </c>
      <c r="D135" s="312"/>
      <c r="E135" s="312"/>
      <c r="F135" s="333" t="s">
        <v>921</v>
      </c>
      <c r="G135" s="312"/>
      <c r="H135" s="312" t="s">
        <v>967</v>
      </c>
      <c r="I135" s="312" t="s">
        <v>917</v>
      </c>
      <c r="J135" s="312">
        <v>255</v>
      </c>
      <c r="K135" s="355"/>
    </row>
    <row r="136" ht="15" customHeight="1">
      <c r="B136" s="353"/>
      <c r="C136" s="312" t="s">
        <v>944</v>
      </c>
      <c r="D136" s="312"/>
      <c r="E136" s="312"/>
      <c r="F136" s="333" t="s">
        <v>915</v>
      </c>
      <c r="G136" s="312"/>
      <c r="H136" s="312" t="s">
        <v>968</v>
      </c>
      <c r="I136" s="312" t="s">
        <v>946</v>
      </c>
      <c r="J136" s="312"/>
      <c r="K136" s="355"/>
    </row>
    <row r="137" ht="15" customHeight="1">
      <c r="B137" s="353"/>
      <c r="C137" s="312" t="s">
        <v>947</v>
      </c>
      <c r="D137" s="312"/>
      <c r="E137" s="312"/>
      <c r="F137" s="333" t="s">
        <v>915</v>
      </c>
      <c r="G137" s="312"/>
      <c r="H137" s="312" t="s">
        <v>969</v>
      </c>
      <c r="I137" s="312" t="s">
        <v>949</v>
      </c>
      <c r="J137" s="312"/>
      <c r="K137" s="355"/>
    </row>
    <row r="138" ht="15" customHeight="1">
      <c r="B138" s="353"/>
      <c r="C138" s="312" t="s">
        <v>950</v>
      </c>
      <c r="D138" s="312"/>
      <c r="E138" s="312"/>
      <c r="F138" s="333" t="s">
        <v>915</v>
      </c>
      <c r="G138" s="312"/>
      <c r="H138" s="312" t="s">
        <v>950</v>
      </c>
      <c r="I138" s="312" t="s">
        <v>949</v>
      </c>
      <c r="J138" s="312"/>
      <c r="K138" s="355"/>
    </row>
    <row r="139" ht="15" customHeight="1">
      <c r="B139" s="353"/>
      <c r="C139" s="312" t="s">
        <v>36</v>
      </c>
      <c r="D139" s="312"/>
      <c r="E139" s="312"/>
      <c r="F139" s="333" t="s">
        <v>915</v>
      </c>
      <c r="G139" s="312"/>
      <c r="H139" s="312" t="s">
        <v>970</v>
      </c>
      <c r="I139" s="312" t="s">
        <v>949</v>
      </c>
      <c r="J139" s="312"/>
      <c r="K139" s="355"/>
    </row>
    <row r="140" ht="15" customHeight="1">
      <c r="B140" s="353"/>
      <c r="C140" s="312" t="s">
        <v>971</v>
      </c>
      <c r="D140" s="312"/>
      <c r="E140" s="312"/>
      <c r="F140" s="333" t="s">
        <v>915</v>
      </c>
      <c r="G140" s="312"/>
      <c r="H140" s="312" t="s">
        <v>972</v>
      </c>
      <c r="I140" s="312" t="s">
        <v>949</v>
      </c>
      <c r="J140" s="312"/>
      <c r="K140" s="355"/>
    </row>
    <row r="141" ht="15" customHeight="1">
      <c r="B141" s="356"/>
      <c r="C141" s="357"/>
      <c r="D141" s="357"/>
      <c r="E141" s="357"/>
      <c r="F141" s="357"/>
      <c r="G141" s="357"/>
      <c r="H141" s="357"/>
      <c r="I141" s="357"/>
      <c r="J141" s="357"/>
      <c r="K141" s="358"/>
    </row>
    <row r="142" ht="18.75" customHeight="1">
      <c r="B142" s="308"/>
      <c r="C142" s="308"/>
      <c r="D142" s="308"/>
      <c r="E142" s="308"/>
      <c r="F142" s="345"/>
      <c r="G142" s="308"/>
      <c r="H142" s="308"/>
      <c r="I142" s="308"/>
      <c r="J142" s="308"/>
      <c r="K142" s="308"/>
    </row>
    <row r="143" ht="18.75" customHeight="1">
      <c r="B143" s="319"/>
      <c r="C143" s="319"/>
      <c r="D143" s="319"/>
      <c r="E143" s="319"/>
      <c r="F143" s="319"/>
      <c r="G143" s="319"/>
      <c r="H143" s="319"/>
      <c r="I143" s="319"/>
      <c r="J143" s="319"/>
      <c r="K143" s="319"/>
    </row>
    <row r="144" ht="7.5" customHeight="1">
      <c r="B144" s="320"/>
      <c r="C144" s="321"/>
      <c r="D144" s="321"/>
      <c r="E144" s="321"/>
      <c r="F144" s="321"/>
      <c r="G144" s="321"/>
      <c r="H144" s="321"/>
      <c r="I144" s="321"/>
      <c r="J144" s="321"/>
      <c r="K144" s="322"/>
    </row>
    <row r="145" ht="45" customHeight="1">
      <c r="B145" s="323"/>
      <c r="C145" s="324" t="s">
        <v>973</v>
      </c>
      <c r="D145" s="324"/>
      <c r="E145" s="324"/>
      <c r="F145" s="324"/>
      <c r="G145" s="324"/>
      <c r="H145" s="324"/>
      <c r="I145" s="324"/>
      <c r="J145" s="324"/>
      <c r="K145" s="325"/>
    </row>
    <row r="146" ht="17.25" customHeight="1">
      <c r="B146" s="323"/>
      <c r="C146" s="326" t="s">
        <v>909</v>
      </c>
      <c r="D146" s="326"/>
      <c r="E146" s="326"/>
      <c r="F146" s="326" t="s">
        <v>910</v>
      </c>
      <c r="G146" s="327"/>
      <c r="H146" s="326" t="s">
        <v>125</v>
      </c>
      <c r="I146" s="326" t="s">
        <v>55</v>
      </c>
      <c r="J146" s="326" t="s">
        <v>911</v>
      </c>
      <c r="K146" s="325"/>
    </row>
    <row r="147" ht="17.25" customHeight="1">
      <c r="B147" s="323"/>
      <c r="C147" s="328" t="s">
        <v>912</v>
      </c>
      <c r="D147" s="328"/>
      <c r="E147" s="328"/>
      <c r="F147" s="329" t="s">
        <v>913</v>
      </c>
      <c r="G147" s="330"/>
      <c r="H147" s="328"/>
      <c r="I147" s="328"/>
      <c r="J147" s="328" t="s">
        <v>914</v>
      </c>
      <c r="K147" s="325"/>
    </row>
    <row r="148" ht="5.25" customHeight="1">
      <c r="B148" s="334"/>
      <c r="C148" s="331"/>
      <c r="D148" s="331"/>
      <c r="E148" s="331"/>
      <c r="F148" s="331"/>
      <c r="G148" s="332"/>
      <c r="H148" s="331"/>
      <c r="I148" s="331"/>
      <c r="J148" s="331"/>
      <c r="K148" s="355"/>
    </row>
    <row r="149" ht="15" customHeight="1">
      <c r="B149" s="334"/>
      <c r="C149" s="359" t="s">
        <v>918</v>
      </c>
      <c r="D149" s="312"/>
      <c r="E149" s="312"/>
      <c r="F149" s="360" t="s">
        <v>915</v>
      </c>
      <c r="G149" s="312"/>
      <c r="H149" s="359" t="s">
        <v>954</v>
      </c>
      <c r="I149" s="359" t="s">
        <v>917</v>
      </c>
      <c r="J149" s="359">
        <v>120</v>
      </c>
      <c r="K149" s="355"/>
    </row>
    <row r="150" ht="15" customHeight="1">
      <c r="B150" s="334"/>
      <c r="C150" s="359" t="s">
        <v>963</v>
      </c>
      <c r="D150" s="312"/>
      <c r="E150" s="312"/>
      <c r="F150" s="360" t="s">
        <v>915</v>
      </c>
      <c r="G150" s="312"/>
      <c r="H150" s="359" t="s">
        <v>974</v>
      </c>
      <c r="I150" s="359" t="s">
        <v>917</v>
      </c>
      <c r="J150" s="359" t="s">
        <v>965</v>
      </c>
      <c r="K150" s="355"/>
    </row>
    <row r="151" ht="15" customHeight="1">
      <c r="B151" s="334"/>
      <c r="C151" s="359" t="s">
        <v>864</v>
      </c>
      <c r="D151" s="312"/>
      <c r="E151" s="312"/>
      <c r="F151" s="360" t="s">
        <v>915</v>
      </c>
      <c r="G151" s="312"/>
      <c r="H151" s="359" t="s">
        <v>975</v>
      </c>
      <c r="I151" s="359" t="s">
        <v>917</v>
      </c>
      <c r="J151" s="359" t="s">
        <v>965</v>
      </c>
      <c r="K151" s="355"/>
    </row>
    <row r="152" ht="15" customHeight="1">
      <c r="B152" s="334"/>
      <c r="C152" s="359" t="s">
        <v>920</v>
      </c>
      <c r="D152" s="312"/>
      <c r="E152" s="312"/>
      <c r="F152" s="360" t="s">
        <v>921</v>
      </c>
      <c r="G152" s="312"/>
      <c r="H152" s="359" t="s">
        <v>954</v>
      </c>
      <c r="I152" s="359" t="s">
        <v>917</v>
      </c>
      <c r="J152" s="359">
        <v>50</v>
      </c>
      <c r="K152" s="355"/>
    </row>
    <row r="153" ht="15" customHeight="1">
      <c r="B153" s="334"/>
      <c r="C153" s="359" t="s">
        <v>923</v>
      </c>
      <c r="D153" s="312"/>
      <c r="E153" s="312"/>
      <c r="F153" s="360" t="s">
        <v>915</v>
      </c>
      <c r="G153" s="312"/>
      <c r="H153" s="359" t="s">
        <v>954</v>
      </c>
      <c r="I153" s="359" t="s">
        <v>925</v>
      </c>
      <c r="J153" s="359"/>
      <c r="K153" s="355"/>
    </row>
    <row r="154" ht="15" customHeight="1">
      <c r="B154" s="334"/>
      <c r="C154" s="359" t="s">
        <v>934</v>
      </c>
      <c r="D154" s="312"/>
      <c r="E154" s="312"/>
      <c r="F154" s="360" t="s">
        <v>921</v>
      </c>
      <c r="G154" s="312"/>
      <c r="H154" s="359" t="s">
        <v>954</v>
      </c>
      <c r="I154" s="359" t="s">
        <v>917</v>
      </c>
      <c r="J154" s="359">
        <v>50</v>
      </c>
      <c r="K154" s="355"/>
    </row>
    <row r="155" ht="15" customHeight="1">
      <c r="B155" s="334"/>
      <c r="C155" s="359" t="s">
        <v>942</v>
      </c>
      <c r="D155" s="312"/>
      <c r="E155" s="312"/>
      <c r="F155" s="360" t="s">
        <v>921</v>
      </c>
      <c r="G155" s="312"/>
      <c r="H155" s="359" t="s">
        <v>954</v>
      </c>
      <c r="I155" s="359" t="s">
        <v>917</v>
      </c>
      <c r="J155" s="359">
        <v>50</v>
      </c>
      <c r="K155" s="355"/>
    </row>
    <row r="156" ht="15" customHeight="1">
      <c r="B156" s="334"/>
      <c r="C156" s="359" t="s">
        <v>940</v>
      </c>
      <c r="D156" s="312"/>
      <c r="E156" s="312"/>
      <c r="F156" s="360" t="s">
        <v>921</v>
      </c>
      <c r="G156" s="312"/>
      <c r="H156" s="359" t="s">
        <v>954</v>
      </c>
      <c r="I156" s="359" t="s">
        <v>917</v>
      </c>
      <c r="J156" s="359">
        <v>50</v>
      </c>
      <c r="K156" s="355"/>
    </row>
    <row r="157" ht="15" customHeight="1">
      <c r="B157" s="334"/>
      <c r="C157" s="359" t="s">
        <v>98</v>
      </c>
      <c r="D157" s="312"/>
      <c r="E157" s="312"/>
      <c r="F157" s="360" t="s">
        <v>915</v>
      </c>
      <c r="G157" s="312"/>
      <c r="H157" s="359" t="s">
        <v>976</v>
      </c>
      <c r="I157" s="359" t="s">
        <v>917</v>
      </c>
      <c r="J157" s="359" t="s">
        <v>977</v>
      </c>
      <c r="K157" s="355"/>
    </row>
    <row r="158" ht="15" customHeight="1">
      <c r="B158" s="334"/>
      <c r="C158" s="359" t="s">
        <v>978</v>
      </c>
      <c r="D158" s="312"/>
      <c r="E158" s="312"/>
      <c r="F158" s="360" t="s">
        <v>915</v>
      </c>
      <c r="G158" s="312"/>
      <c r="H158" s="359" t="s">
        <v>979</v>
      </c>
      <c r="I158" s="359" t="s">
        <v>949</v>
      </c>
      <c r="J158" s="359"/>
      <c r="K158" s="355"/>
    </row>
    <row r="159" ht="15" customHeight="1">
      <c r="B159" s="361"/>
      <c r="C159" s="343"/>
      <c r="D159" s="343"/>
      <c r="E159" s="343"/>
      <c r="F159" s="343"/>
      <c r="G159" s="343"/>
      <c r="H159" s="343"/>
      <c r="I159" s="343"/>
      <c r="J159" s="343"/>
      <c r="K159" s="362"/>
    </row>
    <row r="160" ht="18.75" customHeight="1">
      <c r="B160" s="308"/>
      <c r="C160" s="312"/>
      <c r="D160" s="312"/>
      <c r="E160" s="312"/>
      <c r="F160" s="333"/>
      <c r="G160" s="312"/>
      <c r="H160" s="312"/>
      <c r="I160" s="312"/>
      <c r="J160" s="312"/>
      <c r="K160" s="308"/>
    </row>
    <row r="161" ht="18.75" customHeight="1">
      <c r="B161" s="319"/>
      <c r="C161" s="319"/>
      <c r="D161" s="319"/>
      <c r="E161" s="319"/>
      <c r="F161" s="319"/>
      <c r="G161" s="319"/>
      <c r="H161" s="319"/>
      <c r="I161" s="319"/>
      <c r="J161" s="319"/>
      <c r="K161" s="319"/>
    </row>
    <row r="162" ht="7.5" customHeight="1">
      <c r="B162" s="298"/>
      <c r="C162" s="299"/>
      <c r="D162" s="299"/>
      <c r="E162" s="299"/>
      <c r="F162" s="299"/>
      <c r="G162" s="299"/>
      <c r="H162" s="299"/>
      <c r="I162" s="299"/>
      <c r="J162" s="299"/>
      <c r="K162" s="300"/>
    </row>
    <row r="163" ht="45" customHeight="1">
      <c r="B163" s="301"/>
      <c r="C163" s="302" t="s">
        <v>980</v>
      </c>
      <c r="D163" s="302"/>
      <c r="E163" s="302"/>
      <c r="F163" s="302"/>
      <c r="G163" s="302"/>
      <c r="H163" s="302"/>
      <c r="I163" s="302"/>
      <c r="J163" s="302"/>
      <c r="K163" s="303"/>
    </row>
    <row r="164" ht="17.25" customHeight="1">
      <c r="B164" s="301"/>
      <c r="C164" s="326" t="s">
        <v>909</v>
      </c>
      <c r="D164" s="326"/>
      <c r="E164" s="326"/>
      <c r="F164" s="326" t="s">
        <v>910</v>
      </c>
      <c r="G164" s="363"/>
      <c r="H164" s="364" t="s">
        <v>125</v>
      </c>
      <c r="I164" s="364" t="s">
        <v>55</v>
      </c>
      <c r="J164" s="326" t="s">
        <v>911</v>
      </c>
      <c r="K164" s="303"/>
    </row>
    <row r="165" ht="17.25" customHeight="1">
      <c r="B165" s="304"/>
      <c r="C165" s="328" t="s">
        <v>912</v>
      </c>
      <c r="D165" s="328"/>
      <c r="E165" s="328"/>
      <c r="F165" s="329" t="s">
        <v>913</v>
      </c>
      <c r="G165" s="365"/>
      <c r="H165" s="366"/>
      <c r="I165" s="366"/>
      <c r="J165" s="328" t="s">
        <v>914</v>
      </c>
      <c r="K165" s="306"/>
    </row>
    <row r="166" ht="5.25" customHeight="1">
      <c r="B166" s="334"/>
      <c r="C166" s="331"/>
      <c r="D166" s="331"/>
      <c r="E166" s="331"/>
      <c r="F166" s="331"/>
      <c r="G166" s="332"/>
      <c r="H166" s="331"/>
      <c r="I166" s="331"/>
      <c r="J166" s="331"/>
      <c r="K166" s="355"/>
    </row>
    <row r="167" ht="15" customHeight="1">
      <c r="B167" s="334"/>
      <c r="C167" s="312" t="s">
        <v>918</v>
      </c>
      <c r="D167" s="312"/>
      <c r="E167" s="312"/>
      <c r="F167" s="333" t="s">
        <v>915</v>
      </c>
      <c r="G167" s="312"/>
      <c r="H167" s="312" t="s">
        <v>954</v>
      </c>
      <c r="I167" s="312" t="s">
        <v>917</v>
      </c>
      <c r="J167" s="312">
        <v>120</v>
      </c>
      <c r="K167" s="355"/>
    </row>
    <row r="168" ht="15" customHeight="1">
      <c r="B168" s="334"/>
      <c r="C168" s="312" t="s">
        <v>963</v>
      </c>
      <c r="D168" s="312"/>
      <c r="E168" s="312"/>
      <c r="F168" s="333" t="s">
        <v>915</v>
      </c>
      <c r="G168" s="312"/>
      <c r="H168" s="312" t="s">
        <v>964</v>
      </c>
      <c r="I168" s="312" t="s">
        <v>917</v>
      </c>
      <c r="J168" s="312" t="s">
        <v>965</v>
      </c>
      <c r="K168" s="355"/>
    </row>
    <row r="169" ht="15" customHeight="1">
      <c r="B169" s="334"/>
      <c r="C169" s="312" t="s">
        <v>864</v>
      </c>
      <c r="D169" s="312"/>
      <c r="E169" s="312"/>
      <c r="F169" s="333" t="s">
        <v>915</v>
      </c>
      <c r="G169" s="312"/>
      <c r="H169" s="312" t="s">
        <v>981</v>
      </c>
      <c r="I169" s="312" t="s">
        <v>917</v>
      </c>
      <c r="J169" s="312" t="s">
        <v>965</v>
      </c>
      <c r="K169" s="355"/>
    </row>
    <row r="170" ht="15" customHeight="1">
      <c r="B170" s="334"/>
      <c r="C170" s="312" t="s">
        <v>920</v>
      </c>
      <c r="D170" s="312"/>
      <c r="E170" s="312"/>
      <c r="F170" s="333" t="s">
        <v>921</v>
      </c>
      <c r="G170" s="312"/>
      <c r="H170" s="312" t="s">
        <v>981</v>
      </c>
      <c r="I170" s="312" t="s">
        <v>917</v>
      </c>
      <c r="J170" s="312">
        <v>50</v>
      </c>
      <c r="K170" s="355"/>
    </row>
    <row r="171" ht="15" customHeight="1">
      <c r="B171" s="334"/>
      <c r="C171" s="312" t="s">
        <v>923</v>
      </c>
      <c r="D171" s="312"/>
      <c r="E171" s="312"/>
      <c r="F171" s="333" t="s">
        <v>915</v>
      </c>
      <c r="G171" s="312"/>
      <c r="H171" s="312" t="s">
        <v>981</v>
      </c>
      <c r="I171" s="312" t="s">
        <v>925</v>
      </c>
      <c r="J171" s="312"/>
      <c r="K171" s="355"/>
    </row>
    <row r="172" ht="15" customHeight="1">
      <c r="B172" s="334"/>
      <c r="C172" s="312" t="s">
        <v>934</v>
      </c>
      <c r="D172" s="312"/>
      <c r="E172" s="312"/>
      <c r="F172" s="333" t="s">
        <v>921</v>
      </c>
      <c r="G172" s="312"/>
      <c r="H172" s="312" t="s">
        <v>981</v>
      </c>
      <c r="I172" s="312" t="s">
        <v>917</v>
      </c>
      <c r="J172" s="312">
        <v>50</v>
      </c>
      <c r="K172" s="355"/>
    </row>
    <row r="173" ht="15" customHeight="1">
      <c r="B173" s="334"/>
      <c r="C173" s="312" t="s">
        <v>942</v>
      </c>
      <c r="D173" s="312"/>
      <c r="E173" s="312"/>
      <c r="F173" s="333" t="s">
        <v>921</v>
      </c>
      <c r="G173" s="312"/>
      <c r="H173" s="312" t="s">
        <v>981</v>
      </c>
      <c r="I173" s="312" t="s">
        <v>917</v>
      </c>
      <c r="J173" s="312">
        <v>50</v>
      </c>
      <c r="K173" s="355"/>
    </row>
    <row r="174" ht="15" customHeight="1">
      <c r="B174" s="334"/>
      <c r="C174" s="312" t="s">
        <v>940</v>
      </c>
      <c r="D174" s="312"/>
      <c r="E174" s="312"/>
      <c r="F174" s="333" t="s">
        <v>921</v>
      </c>
      <c r="G174" s="312"/>
      <c r="H174" s="312" t="s">
        <v>981</v>
      </c>
      <c r="I174" s="312" t="s">
        <v>917</v>
      </c>
      <c r="J174" s="312">
        <v>50</v>
      </c>
      <c r="K174" s="355"/>
    </row>
    <row r="175" ht="15" customHeight="1">
      <c r="B175" s="334"/>
      <c r="C175" s="312" t="s">
        <v>124</v>
      </c>
      <c r="D175" s="312"/>
      <c r="E175" s="312"/>
      <c r="F175" s="333" t="s">
        <v>915</v>
      </c>
      <c r="G175" s="312"/>
      <c r="H175" s="312" t="s">
        <v>982</v>
      </c>
      <c r="I175" s="312" t="s">
        <v>983</v>
      </c>
      <c r="J175" s="312"/>
      <c r="K175" s="355"/>
    </row>
    <row r="176" ht="15" customHeight="1">
      <c r="B176" s="334"/>
      <c r="C176" s="312" t="s">
        <v>55</v>
      </c>
      <c r="D176" s="312"/>
      <c r="E176" s="312"/>
      <c r="F176" s="333" t="s">
        <v>915</v>
      </c>
      <c r="G176" s="312"/>
      <c r="H176" s="312" t="s">
        <v>984</v>
      </c>
      <c r="I176" s="312" t="s">
        <v>985</v>
      </c>
      <c r="J176" s="312">
        <v>1</v>
      </c>
      <c r="K176" s="355"/>
    </row>
    <row r="177" ht="15" customHeight="1">
      <c r="B177" s="334"/>
      <c r="C177" s="312" t="s">
        <v>51</v>
      </c>
      <c r="D177" s="312"/>
      <c r="E177" s="312"/>
      <c r="F177" s="333" t="s">
        <v>915</v>
      </c>
      <c r="G177" s="312"/>
      <c r="H177" s="312" t="s">
        <v>986</v>
      </c>
      <c r="I177" s="312" t="s">
        <v>917</v>
      </c>
      <c r="J177" s="312">
        <v>20</v>
      </c>
      <c r="K177" s="355"/>
    </row>
    <row r="178" ht="15" customHeight="1">
      <c r="B178" s="334"/>
      <c r="C178" s="312" t="s">
        <v>125</v>
      </c>
      <c r="D178" s="312"/>
      <c r="E178" s="312"/>
      <c r="F178" s="333" t="s">
        <v>915</v>
      </c>
      <c r="G178" s="312"/>
      <c r="H178" s="312" t="s">
        <v>987</v>
      </c>
      <c r="I178" s="312" t="s">
        <v>917</v>
      </c>
      <c r="J178" s="312">
        <v>255</v>
      </c>
      <c r="K178" s="355"/>
    </row>
    <row r="179" ht="15" customHeight="1">
      <c r="B179" s="334"/>
      <c r="C179" s="312" t="s">
        <v>126</v>
      </c>
      <c r="D179" s="312"/>
      <c r="E179" s="312"/>
      <c r="F179" s="333" t="s">
        <v>915</v>
      </c>
      <c r="G179" s="312"/>
      <c r="H179" s="312" t="s">
        <v>880</v>
      </c>
      <c r="I179" s="312" t="s">
        <v>917</v>
      </c>
      <c r="J179" s="312">
        <v>10</v>
      </c>
      <c r="K179" s="355"/>
    </row>
    <row r="180" ht="15" customHeight="1">
      <c r="B180" s="334"/>
      <c r="C180" s="312" t="s">
        <v>127</v>
      </c>
      <c r="D180" s="312"/>
      <c r="E180" s="312"/>
      <c r="F180" s="333" t="s">
        <v>915</v>
      </c>
      <c r="G180" s="312"/>
      <c r="H180" s="312" t="s">
        <v>988</v>
      </c>
      <c r="I180" s="312" t="s">
        <v>949</v>
      </c>
      <c r="J180" s="312"/>
      <c r="K180" s="355"/>
    </row>
    <row r="181" ht="15" customHeight="1">
      <c r="B181" s="334"/>
      <c r="C181" s="312" t="s">
        <v>989</v>
      </c>
      <c r="D181" s="312"/>
      <c r="E181" s="312"/>
      <c r="F181" s="333" t="s">
        <v>915</v>
      </c>
      <c r="G181" s="312"/>
      <c r="H181" s="312" t="s">
        <v>990</v>
      </c>
      <c r="I181" s="312" t="s">
        <v>949</v>
      </c>
      <c r="J181" s="312"/>
      <c r="K181" s="355"/>
    </row>
    <row r="182" ht="15" customHeight="1">
      <c r="B182" s="334"/>
      <c r="C182" s="312" t="s">
        <v>978</v>
      </c>
      <c r="D182" s="312"/>
      <c r="E182" s="312"/>
      <c r="F182" s="333" t="s">
        <v>915</v>
      </c>
      <c r="G182" s="312"/>
      <c r="H182" s="312" t="s">
        <v>991</v>
      </c>
      <c r="I182" s="312" t="s">
        <v>949</v>
      </c>
      <c r="J182" s="312"/>
      <c r="K182" s="355"/>
    </row>
    <row r="183" ht="15" customHeight="1">
      <c r="B183" s="334"/>
      <c r="C183" s="312" t="s">
        <v>129</v>
      </c>
      <c r="D183" s="312"/>
      <c r="E183" s="312"/>
      <c r="F183" s="333" t="s">
        <v>921</v>
      </c>
      <c r="G183" s="312"/>
      <c r="H183" s="312" t="s">
        <v>992</v>
      </c>
      <c r="I183" s="312" t="s">
        <v>917</v>
      </c>
      <c r="J183" s="312">
        <v>50</v>
      </c>
      <c r="K183" s="355"/>
    </row>
    <row r="184" ht="15" customHeight="1">
      <c r="B184" s="334"/>
      <c r="C184" s="312" t="s">
        <v>993</v>
      </c>
      <c r="D184" s="312"/>
      <c r="E184" s="312"/>
      <c r="F184" s="333" t="s">
        <v>921</v>
      </c>
      <c r="G184" s="312"/>
      <c r="H184" s="312" t="s">
        <v>994</v>
      </c>
      <c r="I184" s="312" t="s">
        <v>995</v>
      </c>
      <c r="J184" s="312"/>
      <c r="K184" s="355"/>
    </row>
    <row r="185" ht="15" customHeight="1">
      <c r="B185" s="334"/>
      <c r="C185" s="312" t="s">
        <v>996</v>
      </c>
      <c r="D185" s="312"/>
      <c r="E185" s="312"/>
      <c r="F185" s="333" t="s">
        <v>921</v>
      </c>
      <c r="G185" s="312"/>
      <c r="H185" s="312" t="s">
        <v>997</v>
      </c>
      <c r="I185" s="312" t="s">
        <v>995</v>
      </c>
      <c r="J185" s="312"/>
      <c r="K185" s="355"/>
    </row>
    <row r="186" ht="15" customHeight="1">
      <c r="B186" s="334"/>
      <c r="C186" s="312" t="s">
        <v>998</v>
      </c>
      <c r="D186" s="312"/>
      <c r="E186" s="312"/>
      <c r="F186" s="333" t="s">
        <v>921</v>
      </c>
      <c r="G186" s="312"/>
      <c r="H186" s="312" t="s">
        <v>999</v>
      </c>
      <c r="I186" s="312" t="s">
        <v>995</v>
      </c>
      <c r="J186" s="312"/>
      <c r="K186" s="355"/>
    </row>
    <row r="187" ht="15" customHeight="1">
      <c r="B187" s="334"/>
      <c r="C187" s="367" t="s">
        <v>1000</v>
      </c>
      <c r="D187" s="312"/>
      <c r="E187" s="312"/>
      <c r="F187" s="333" t="s">
        <v>921</v>
      </c>
      <c r="G187" s="312"/>
      <c r="H187" s="312" t="s">
        <v>1001</v>
      </c>
      <c r="I187" s="312" t="s">
        <v>1002</v>
      </c>
      <c r="J187" s="368" t="s">
        <v>1003</v>
      </c>
      <c r="K187" s="355"/>
    </row>
    <row r="188" ht="15" customHeight="1">
      <c r="B188" s="334"/>
      <c r="C188" s="318" t="s">
        <v>40</v>
      </c>
      <c r="D188" s="312"/>
      <c r="E188" s="312"/>
      <c r="F188" s="333" t="s">
        <v>915</v>
      </c>
      <c r="G188" s="312"/>
      <c r="H188" s="308" t="s">
        <v>1004</v>
      </c>
      <c r="I188" s="312" t="s">
        <v>1005</v>
      </c>
      <c r="J188" s="312"/>
      <c r="K188" s="355"/>
    </row>
    <row r="189" ht="15" customHeight="1">
      <c r="B189" s="334"/>
      <c r="C189" s="318" t="s">
        <v>1006</v>
      </c>
      <c r="D189" s="312"/>
      <c r="E189" s="312"/>
      <c r="F189" s="333" t="s">
        <v>915</v>
      </c>
      <c r="G189" s="312"/>
      <c r="H189" s="312" t="s">
        <v>1007</v>
      </c>
      <c r="I189" s="312" t="s">
        <v>949</v>
      </c>
      <c r="J189" s="312"/>
      <c r="K189" s="355"/>
    </row>
    <row r="190" ht="15" customHeight="1">
      <c r="B190" s="334"/>
      <c r="C190" s="318" t="s">
        <v>1008</v>
      </c>
      <c r="D190" s="312"/>
      <c r="E190" s="312"/>
      <c r="F190" s="333" t="s">
        <v>915</v>
      </c>
      <c r="G190" s="312"/>
      <c r="H190" s="312" t="s">
        <v>1009</v>
      </c>
      <c r="I190" s="312" t="s">
        <v>949</v>
      </c>
      <c r="J190" s="312"/>
      <c r="K190" s="355"/>
    </row>
    <row r="191" ht="15" customHeight="1">
      <c r="B191" s="334"/>
      <c r="C191" s="318" t="s">
        <v>1010</v>
      </c>
      <c r="D191" s="312"/>
      <c r="E191" s="312"/>
      <c r="F191" s="333" t="s">
        <v>921</v>
      </c>
      <c r="G191" s="312"/>
      <c r="H191" s="312" t="s">
        <v>1011</v>
      </c>
      <c r="I191" s="312" t="s">
        <v>949</v>
      </c>
      <c r="J191" s="312"/>
      <c r="K191" s="355"/>
    </row>
    <row r="192" ht="15" customHeight="1">
      <c r="B192" s="361"/>
      <c r="C192" s="369"/>
      <c r="D192" s="343"/>
      <c r="E192" s="343"/>
      <c r="F192" s="343"/>
      <c r="G192" s="343"/>
      <c r="H192" s="343"/>
      <c r="I192" s="343"/>
      <c r="J192" s="343"/>
      <c r="K192" s="362"/>
    </row>
    <row r="193" ht="18.75" customHeight="1">
      <c r="B193" s="308"/>
      <c r="C193" s="312"/>
      <c r="D193" s="312"/>
      <c r="E193" s="312"/>
      <c r="F193" s="333"/>
      <c r="G193" s="312"/>
      <c r="H193" s="312"/>
      <c r="I193" s="312"/>
      <c r="J193" s="312"/>
      <c r="K193" s="308"/>
    </row>
    <row r="194" ht="18.75" customHeight="1">
      <c r="B194" s="308"/>
      <c r="C194" s="312"/>
      <c r="D194" s="312"/>
      <c r="E194" s="312"/>
      <c r="F194" s="333"/>
      <c r="G194" s="312"/>
      <c r="H194" s="312"/>
      <c r="I194" s="312"/>
      <c r="J194" s="312"/>
      <c r="K194" s="308"/>
    </row>
    <row r="195" ht="18.75" customHeight="1">
      <c r="B195" s="319"/>
      <c r="C195" s="319"/>
      <c r="D195" s="319"/>
      <c r="E195" s="319"/>
      <c r="F195" s="319"/>
      <c r="G195" s="319"/>
      <c r="H195" s="319"/>
      <c r="I195" s="319"/>
      <c r="J195" s="319"/>
      <c r="K195" s="319"/>
    </row>
    <row r="196" ht="13.5">
      <c r="B196" s="298"/>
      <c r="C196" s="299"/>
      <c r="D196" s="299"/>
      <c r="E196" s="299"/>
      <c r="F196" s="299"/>
      <c r="G196" s="299"/>
      <c r="H196" s="299"/>
      <c r="I196" s="299"/>
      <c r="J196" s="299"/>
      <c r="K196" s="300"/>
    </row>
    <row r="197" ht="21">
      <c r="B197" s="301"/>
      <c r="C197" s="302" t="s">
        <v>1012</v>
      </c>
      <c r="D197" s="302"/>
      <c r="E197" s="302"/>
      <c r="F197" s="302"/>
      <c r="G197" s="302"/>
      <c r="H197" s="302"/>
      <c r="I197" s="302"/>
      <c r="J197" s="302"/>
      <c r="K197" s="303"/>
    </row>
    <row r="198" ht="25.5" customHeight="1">
      <c r="B198" s="301"/>
      <c r="C198" s="370" t="s">
        <v>1013</v>
      </c>
      <c r="D198" s="370"/>
      <c r="E198" s="370"/>
      <c r="F198" s="370" t="s">
        <v>1014</v>
      </c>
      <c r="G198" s="371"/>
      <c r="H198" s="370" t="s">
        <v>1015</v>
      </c>
      <c r="I198" s="370"/>
      <c r="J198" s="370"/>
      <c r="K198" s="303"/>
    </row>
    <row r="199" ht="5.25" customHeight="1">
      <c r="B199" s="334"/>
      <c r="C199" s="331"/>
      <c r="D199" s="331"/>
      <c r="E199" s="331"/>
      <c r="F199" s="331"/>
      <c r="G199" s="312"/>
      <c r="H199" s="331"/>
      <c r="I199" s="331"/>
      <c r="J199" s="331"/>
      <c r="K199" s="355"/>
    </row>
    <row r="200" ht="15" customHeight="1">
      <c r="B200" s="334"/>
      <c r="C200" s="312" t="s">
        <v>1005</v>
      </c>
      <c r="D200" s="312"/>
      <c r="E200" s="312"/>
      <c r="F200" s="333" t="s">
        <v>41</v>
      </c>
      <c r="G200" s="312"/>
      <c r="H200" s="312" t="s">
        <v>1016</v>
      </c>
      <c r="I200" s="312"/>
      <c r="J200" s="312"/>
      <c r="K200" s="355"/>
    </row>
    <row r="201" ht="15" customHeight="1">
      <c r="B201" s="334"/>
      <c r="C201" s="340"/>
      <c r="D201" s="312"/>
      <c r="E201" s="312"/>
      <c r="F201" s="333" t="s">
        <v>42</v>
      </c>
      <c r="G201" s="312"/>
      <c r="H201" s="312" t="s">
        <v>1017</v>
      </c>
      <c r="I201" s="312"/>
      <c r="J201" s="312"/>
      <c r="K201" s="355"/>
    </row>
    <row r="202" ht="15" customHeight="1">
      <c r="B202" s="334"/>
      <c r="C202" s="340"/>
      <c r="D202" s="312"/>
      <c r="E202" s="312"/>
      <c r="F202" s="333" t="s">
        <v>45</v>
      </c>
      <c r="G202" s="312"/>
      <c r="H202" s="312" t="s">
        <v>1018</v>
      </c>
      <c r="I202" s="312"/>
      <c r="J202" s="312"/>
      <c r="K202" s="355"/>
    </row>
    <row r="203" ht="15" customHeight="1">
      <c r="B203" s="334"/>
      <c r="C203" s="312"/>
      <c r="D203" s="312"/>
      <c r="E203" s="312"/>
      <c r="F203" s="333" t="s">
        <v>43</v>
      </c>
      <c r="G203" s="312"/>
      <c r="H203" s="312" t="s">
        <v>1019</v>
      </c>
      <c r="I203" s="312"/>
      <c r="J203" s="312"/>
      <c r="K203" s="355"/>
    </row>
    <row r="204" ht="15" customHeight="1">
      <c r="B204" s="334"/>
      <c r="C204" s="312"/>
      <c r="D204" s="312"/>
      <c r="E204" s="312"/>
      <c r="F204" s="333" t="s">
        <v>44</v>
      </c>
      <c r="G204" s="312"/>
      <c r="H204" s="312" t="s">
        <v>1020</v>
      </c>
      <c r="I204" s="312"/>
      <c r="J204" s="312"/>
      <c r="K204" s="355"/>
    </row>
    <row r="205" ht="15" customHeight="1">
      <c r="B205" s="334"/>
      <c r="C205" s="312"/>
      <c r="D205" s="312"/>
      <c r="E205" s="312"/>
      <c r="F205" s="333"/>
      <c r="G205" s="312"/>
      <c r="H205" s="312"/>
      <c r="I205" s="312"/>
      <c r="J205" s="312"/>
      <c r="K205" s="355"/>
    </row>
    <row r="206" ht="15" customHeight="1">
      <c r="B206" s="334"/>
      <c r="C206" s="312" t="s">
        <v>961</v>
      </c>
      <c r="D206" s="312"/>
      <c r="E206" s="312"/>
      <c r="F206" s="333" t="s">
        <v>77</v>
      </c>
      <c r="G206" s="312"/>
      <c r="H206" s="312" t="s">
        <v>1021</v>
      </c>
      <c r="I206" s="312"/>
      <c r="J206" s="312"/>
      <c r="K206" s="355"/>
    </row>
    <row r="207" ht="15" customHeight="1">
      <c r="B207" s="334"/>
      <c r="C207" s="340"/>
      <c r="D207" s="312"/>
      <c r="E207" s="312"/>
      <c r="F207" s="333" t="s">
        <v>858</v>
      </c>
      <c r="G207" s="312"/>
      <c r="H207" s="312" t="s">
        <v>859</v>
      </c>
      <c r="I207" s="312"/>
      <c r="J207" s="312"/>
      <c r="K207" s="355"/>
    </row>
    <row r="208" ht="15" customHeight="1">
      <c r="B208" s="334"/>
      <c r="C208" s="312"/>
      <c r="D208" s="312"/>
      <c r="E208" s="312"/>
      <c r="F208" s="333" t="s">
        <v>856</v>
      </c>
      <c r="G208" s="312"/>
      <c r="H208" s="312" t="s">
        <v>1022</v>
      </c>
      <c r="I208" s="312"/>
      <c r="J208" s="312"/>
      <c r="K208" s="355"/>
    </row>
    <row r="209" ht="15" customHeight="1">
      <c r="B209" s="372"/>
      <c r="C209" s="340"/>
      <c r="D209" s="340"/>
      <c r="E209" s="340"/>
      <c r="F209" s="333" t="s">
        <v>860</v>
      </c>
      <c r="G209" s="318"/>
      <c r="H209" s="359" t="s">
        <v>861</v>
      </c>
      <c r="I209" s="359"/>
      <c r="J209" s="359"/>
      <c r="K209" s="373"/>
    </row>
    <row r="210" ht="15" customHeight="1">
      <c r="B210" s="372"/>
      <c r="C210" s="340"/>
      <c r="D210" s="340"/>
      <c r="E210" s="340"/>
      <c r="F210" s="333" t="s">
        <v>862</v>
      </c>
      <c r="G210" s="318"/>
      <c r="H210" s="359" t="s">
        <v>540</v>
      </c>
      <c r="I210" s="359"/>
      <c r="J210" s="359"/>
      <c r="K210" s="373"/>
    </row>
    <row r="211" ht="15" customHeight="1">
      <c r="B211" s="372"/>
      <c r="C211" s="340"/>
      <c r="D211" s="340"/>
      <c r="E211" s="340"/>
      <c r="F211" s="374"/>
      <c r="G211" s="318"/>
      <c r="H211" s="375"/>
      <c r="I211" s="375"/>
      <c r="J211" s="375"/>
      <c r="K211" s="373"/>
    </row>
    <row r="212" ht="15" customHeight="1">
      <c r="B212" s="372"/>
      <c r="C212" s="312" t="s">
        <v>985</v>
      </c>
      <c r="D212" s="340"/>
      <c r="E212" s="340"/>
      <c r="F212" s="333">
        <v>1</v>
      </c>
      <c r="G212" s="318"/>
      <c r="H212" s="359" t="s">
        <v>1023</v>
      </c>
      <c r="I212" s="359"/>
      <c r="J212" s="359"/>
      <c r="K212" s="373"/>
    </row>
    <row r="213" ht="15" customHeight="1">
      <c r="B213" s="372"/>
      <c r="C213" s="340"/>
      <c r="D213" s="340"/>
      <c r="E213" s="340"/>
      <c r="F213" s="333">
        <v>2</v>
      </c>
      <c r="G213" s="318"/>
      <c r="H213" s="359" t="s">
        <v>1024</v>
      </c>
      <c r="I213" s="359"/>
      <c r="J213" s="359"/>
      <c r="K213" s="373"/>
    </row>
    <row r="214" ht="15" customHeight="1">
      <c r="B214" s="372"/>
      <c r="C214" s="340"/>
      <c r="D214" s="340"/>
      <c r="E214" s="340"/>
      <c r="F214" s="333">
        <v>3</v>
      </c>
      <c r="G214" s="318"/>
      <c r="H214" s="359" t="s">
        <v>1025</v>
      </c>
      <c r="I214" s="359"/>
      <c r="J214" s="359"/>
      <c r="K214" s="373"/>
    </row>
    <row r="215" ht="15" customHeight="1">
      <c r="B215" s="372"/>
      <c r="C215" s="340"/>
      <c r="D215" s="340"/>
      <c r="E215" s="340"/>
      <c r="F215" s="333">
        <v>4</v>
      </c>
      <c r="G215" s="318"/>
      <c r="H215" s="359" t="s">
        <v>1026</v>
      </c>
      <c r="I215" s="359"/>
      <c r="J215" s="359"/>
      <c r="K215" s="373"/>
    </row>
    <row r="216" ht="12.75" customHeight="1">
      <c r="B216" s="376"/>
      <c r="C216" s="377"/>
      <c r="D216" s="377"/>
      <c r="E216" s="377"/>
      <c r="F216" s="377"/>
      <c r="G216" s="377"/>
      <c r="H216" s="377"/>
      <c r="I216" s="377"/>
      <c r="J216" s="377"/>
      <c r="K216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2018-06-08T11:24:13Z</dcterms:created>
  <dcterms:modified xsi:type="dcterms:W3CDTF">2018-06-08T11:24:19Z</dcterms:modified>
</cp:coreProperties>
</file>